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5702282C-3659-4012-9B90-23BAB6FB9611}" xr6:coauthVersionLast="47" xr6:coauthVersionMax="47" xr10:uidLastSave="{00000000-0000-0000-0000-000000000000}"/>
  <bookViews>
    <workbookView xWindow="2688" yWindow="1332" windowWidth="21636" windowHeight="15948" xr2:uid="{18340644-E935-4B32-B2EC-A48A59382A1B}"/>
  </bookViews>
  <sheets>
    <sheet name="ドア（Ｂ種）" sheetId="1" r:id="rId1"/>
  </sheets>
  <definedNames>
    <definedName name="_xlnm.Print_Titles" localSheetId="0">'ドア（Ｂ種）'!$1:$12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1" i="1" l="1"/>
  <c r="C90" i="1"/>
  <c r="C636" i="1"/>
  <c r="C628" i="1"/>
  <c r="C619" i="1"/>
  <c r="C612" i="1"/>
  <c r="C604" i="1"/>
  <c r="C603" i="1"/>
  <c r="C596" i="1"/>
  <c r="C595" i="1"/>
  <c r="C588" i="1"/>
  <c r="C580" i="1"/>
  <c r="C572" i="1"/>
  <c r="C564" i="1"/>
  <c r="C563" i="1"/>
  <c r="C556" i="1"/>
  <c r="C548" i="1"/>
  <c r="C547" i="1"/>
  <c r="C540" i="1"/>
  <c r="C539" i="1"/>
  <c r="C532" i="1"/>
  <c r="C531" i="1"/>
  <c r="C523" i="1"/>
  <c r="C516" i="1"/>
  <c r="C508" i="1"/>
  <c r="C507" i="1"/>
  <c r="C500" i="1"/>
  <c r="C491" i="1"/>
  <c r="C484" i="1"/>
  <c r="C476" i="1"/>
  <c r="C468" i="1"/>
  <c r="C460" i="1"/>
  <c r="C452" i="1"/>
  <c r="C444" i="1"/>
  <c r="C436" i="1"/>
  <c r="C435" i="1"/>
  <c r="C428" i="1"/>
  <c r="C420" i="1"/>
  <c r="C404" i="1"/>
  <c r="C396" i="1"/>
  <c r="C388" i="1"/>
  <c r="C380" i="1"/>
  <c r="C372" i="1"/>
  <c r="C371" i="1"/>
  <c r="C364" i="1"/>
  <c r="C356" i="1"/>
  <c r="C348" i="1"/>
  <c r="C340" i="1"/>
  <c r="C332" i="1"/>
  <c r="C324" i="1"/>
  <c r="C316" i="1"/>
  <c r="C308" i="1"/>
  <c r="C291" i="1"/>
  <c r="C290" i="1"/>
  <c r="C275" i="1"/>
  <c r="C266" i="1"/>
  <c r="C259" i="1"/>
  <c r="C250" i="1"/>
  <c r="C243" i="1"/>
  <c r="C242" i="1"/>
  <c r="C235" i="1"/>
  <c r="C227" i="1"/>
  <c r="C219" i="1"/>
  <c r="C211" i="1"/>
  <c r="C203" i="1"/>
  <c r="C195" i="1"/>
  <c r="C187" i="1"/>
  <c r="C179" i="1"/>
  <c r="C171" i="1"/>
  <c r="C163" i="1"/>
  <c r="C162" i="1"/>
  <c r="C155" i="1"/>
  <c r="C131" i="1"/>
  <c r="C123" i="1"/>
  <c r="C114" i="1"/>
  <c r="C107" i="1"/>
  <c r="C99" i="1"/>
  <c r="C83" i="1"/>
  <c r="C67" i="1"/>
  <c r="C43" i="1"/>
  <c r="C27" i="1"/>
</calcChain>
</file>

<file path=xl/sharedStrings.xml><?xml version="1.0" encoding="utf-8"?>
<sst xmlns="http://schemas.openxmlformats.org/spreadsheetml/2006/main" count="900" uniqueCount="352">
  <si>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</si>
  <si>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</si>
  <si>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</si>
  <si>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</si>
  <si>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〒</t>
    <phoneticPr fontId="1"/>
  </si>
  <si>
    <t>ホームページ</t>
    <phoneticPr fontId="1"/>
  </si>
  <si>
    <t>メールアドレス</t>
    <phoneticPr fontId="1"/>
  </si>
  <si>
    <t>●製造・販売会社連絡先</t>
    <phoneticPr fontId="1"/>
  </si>
  <si>
    <t>■ドア（Ｂ種）</t>
    <phoneticPr fontId="1"/>
  </si>
  <si>
    <t>03-3288-1281</t>
  </si>
  <si>
    <t>会社名</t>
    <phoneticPr fontId="1"/>
  </si>
  <si>
    <t>住所</t>
    <phoneticPr fontId="1"/>
  </si>
  <si>
    <t>電話番号</t>
    <phoneticPr fontId="1"/>
  </si>
  <si>
    <t>484-0953</t>
  </si>
  <si>
    <t>愛知県犬山市下舞台３７番地２</t>
  </si>
  <si>
    <t>0568-67-0661</t>
  </si>
  <si>
    <t>102-0081</t>
  </si>
  <si>
    <t>東京都千代田区四番町２－１２</t>
  </si>
  <si>
    <t>03-5216-7922</t>
  </si>
  <si>
    <t>旭金属工業（株）</t>
  </si>
  <si>
    <t>福島県郡山市田村町下行合字田ノ保下1-18</t>
  </si>
  <si>
    <t>024-944-1440</t>
  </si>
  <si>
    <t>（株）旭金属工業</t>
  </si>
  <si>
    <t>816-0063</t>
  </si>
  <si>
    <t>福岡県福岡市博多区金の隅2-1-5</t>
  </si>
  <si>
    <t>092-503-1040</t>
  </si>
  <si>
    <t>旭物産（株）</t>
  </si>
  <si>
    <t>富山県富山市二俣512</t>
  </si>
  <si>
    <t>076-492-4686</t>
  </si>
  <si>
    <t>（株）安中製作所</t>
  </si>
  <si>
    <t>新潟県中蒲原郡村松町大字石曽根1182</t>
  </si>
  <si>
    <t>0250-58-6195</t>
  </si>
  <si>
    <t>（株）斑鳩</t>
  </si>
  <si>
    <t>奈良県生駒郡斑鳩町阿波 293</t>
  </si>
  <si>
    <t>0745-74-3300</t>
  </si>
  <si>
    <t>伊藤忠建材（株）</t>
  </si>
  <si>
    <t>103-8419</t>
  </si>
  <si>
    <t>東京都中央区日本橋本町2-7-1</t>
  </si>
  <si>
    <t>03-3661-2371</t>
  </si>
  <si>
    <t>エコー産業（株）</t>
  </si>
  <si>
    <t>福井県福井市定正町514</t>
  </si>
  <si>
    <t>0776-56-2918</t>
  </si>
  <si>
    <t>老川工業（株）</t>
  </si>
  <si>
    <t>埼玉県川口市大字芝3982</t>
  </si>
  <si>
    <t>048-267-2121</t>
  </si>
  <si>
    <t>岡西サッシ工業（株）</t>
  </si>
  <si>
    <t>003-0869</t>
  </si>
  <si>
    <t>北海道札幌市白石区川下731-7</t>
  </si>
  <si>
    <t>011-874-6022</t>
  </si>
  <si>
    <t>小俣シャッター工業（株）</t>
  </si>
  <si>
    <t>埼玉県さいたま市中央区下落合7-1-21</t>
  </si>
  <si>
    <t>048-833-2134</t>
  </si>
  <si>
    <t>（株）面川建機製作所</t>
  </si>
  <si>
    <t>332-0003</t>
  </si>
  <si>
    <t>埼玉県川口市東領家２－３５－９</t>
  </si>
  <si>
    <t>048-222-5387</t>
  </si>
  <si>
    <t>加島工業（株）</t>
  </si>
  <si>
    <t>兵庫県尼崎市次屋3-16-1</t>
  </si>
  <si>
    <t>06-6499-7201</t>
  </si>
  <si>
    <t>蟹江工業（株）</t>
  </si>
  <si>
    <t>472-0013</t>
  </si>
  <si>
    <t>愛知県知立市谷田町宝土１番地</t>
  </si>
  <si>
    <t>0556-81-2768</t>
  </si>
  <si>
    <t>（株）金子商店</t>
  </si>
  <si>
    <t>宮城県黒川郡大和町吉岡東3-3-1</t>
  </si>
  <si>
    <t>022-345-5285</t>
  </si>
  <si>
    <t>金秀アルミ工業（株）</t>
  </si>
  <si>
    <t>沖縄県中頭郡西原町字掛保久217</t>
  </si>
  <si>
    <t>098-835-8105</t>
  </si>
  <si>
    <t>鯉城サッシ工業（株）</t>
  </si>
  <si>
    <t>731-4113</t>
  </si>
  <si>
    <t>広島県広島市安佐奈南区西原２－２７－６</t>
  </si>
  <si>
    <t>082-874-2323</t>
  </si>
  <si>
    <t>（株）北関東曲加工センター</t>
  </si>
  <si>
    <t>埼玉県戸田市新曽芦原 2218-2</t>
  </si>
  <si>
    <t>048-446-1411</t>
  </si>
  <si>
    <t>410-2323</t>
  </si>
  <si>
    <t>静岡県駿東郡清水町久米田28</t>
  </si>
  <si>
    <t>0558-76-7888</t>
  </si>
  <si>
    <t>協立サッシ（株）</t>
  </si>
  <si>
    <t>神奈川県横浜市中区太田町六丁目87</t>
  </si>
  <si>
    <t>045-650-3455</t>
  </si>
  <si>
    <t>333-0861</t>
  </si>
  <si>
    <t>川口市柳崎２－１６－５</t>
  </si>
  <si>
    <t>048-269-8832</t>
  </si>
  <si>
    <t>（株）合同アーバス</t>
  </si>
  <si>
    <t>538-0043</t>
  </si>
  <si>
    <t>大阪市鶴見区今津南２－６－２０</t>
  </si>
  <si>
    <t>06-6969-0666</t>
  </si>
  <si>
    <t>933-8610</t>
  </si>
  <si>
    <t>富山県高岡市早川70</t>
  </si>
  <si>
    <t>0766-20-2202</t>
  </si>
  <si>
    <t>三和アルミ工業（株）</t>
  </si>
  <si>
    <t>170-0005</t>
  </si>
  <si>
    <t>東京都豊島区南大塚3-40-5</t>
  </si>
  <si>
    <t>03-5952-0221</t>
  </si>
  <si>
    <t>三和シヤッター工業（株）</t>
  </si>
  <si>
    <t>清水サッシ（株）</t>
  </si>
  <si>
    <t>北海道江別市工栄町2-6</t>
  </si>
  <si>
    <t>011-385-5588</t>
  </si>
  <si>
    <t>（株）硝栄</t>
  </si>
  <si>
    <t>121-0836</t>
  </si>
  <si>
    <t>東京都足立区９－３－３</t>
  </si>
  <si>
    <t>03-3855-0751</t>
  </si>
  <si>
    <t>新装サッシ工業（株）</t>
  </si>
  <si>
    <t>564-0012</t>
  </si>
  <si>
    <t>大阪府吹田市南正雀４丁目７－３</t>
  </si>
  <si>
    <t>06-6382-6901</t>
  </si>
  <si>
    <t>（株）須田製作所</t>
  </si>
  <si>
    <t>962-0001</t>
  </si>
  <si>
    <t>福島県須賀川市森宿字館ノ下２４－３</t>
  </si>
  <si>
    <t>0248-72-2912</t>
  </si>
  <si>
    <t>（株）精工舎</t>
  </si>
  <si>
    <t>香川県木田郡三木町池戸2443-1</t>
  </si>
  <si>
    <t>087-898-8008</t>
  </si>
  <si>
    <t>セントラルサッシ（株）</t>
  </si>
  <si>
    <t>594-0011</t>
  </si>
  <si>
    <t>大阪市和泉区上代町１４６－３</t>
  </si>
  <si>
    <t>0725-41-0983</t>
  </si>
  <si>
    <t>大電鋼機（株）</t>
  </si>
  <si>
    <t>東京都大田区南馬込4-22-5</t>
  </si>
  <si>
    <t>03-3774-2381</t>
  </si>
  <si>
    <t>大洋工業（株）</t>
  </si>
  <si>
    <t>山梨県南都留郡富士河口湖町大嵐522-1</t>
  </si>
  <si>
    <t>0555-82-2111</t>
  </si>
  <si>
    <t>（株）タカフジ</t>
  </si>
  <si>
    <t>北海道札幌市白石区米里1条3-6-8</t>
  </si>
  <si>
    <t>011-871-0666</t>
  </si>
  <si>
    <t>田中サッシュ工業（株）</t>
  </si>
  <si>
    <t>神奈川県横浜市金沢区鳥浜11-7</t>
  </si>
  <si>
    <t>045-776-7316</t>
  </si>
  <si>
    <t>中央鋼建（株）</t>
  </si>
  <si>
    <t>983-0034</t>
  </si>
  <si>
    <t>宮城県仙台市宮城野区扇町7-7-14</t>
  </si>
  <si>
    <t>022-259-3232</t>
  </si>
  <si>
    <t>テクノ・ナミケン（株）</t>
  </si>
  <si>
    <t>550-0013</t>
  </si>
  <si>
    <t>大阪市西区新町１丁目４－２６</t>
  </si>
  <si>
    <t>06-6533-3855</t>
  </si>
  <si>
    <t>（株）テジマ</t>
  </si>
  <si>
    <t>青森県青森市大字野木字山口245-2</t>
  </si>
  <si>
    <t>017-739-9711</t>
  </si>
  <si>
    <t>（株）手島製作所</t>
  </si>
  <si>
    <t>東京都江東区東雲2-10-17</t>
  </si>
  <si>
    <t>03-3529-4311</t>
  </si>
  <si>
    <t>寺岡オートドア（株）</t>
  </si>
  <si>
    <t>東京都大田区千鳥3-19-3</t>
  </si>
  <si>
    <t>03-3758-3282</t>
  </si>
  <si>
    <t>（株）道ケン</t>
  </si>
  <si>
    <t>北海道石狩市新港南3-740</t>
  </si>
  <si>
    <t>0133-64-3341</t>
  </si>
  <si>
    <t>東鋼シャッター（株）</t>
  </si>
  <si>
    <t>熊本県菊池郡西合志町御代志向野1656-3</t>
  </si>
  <si>
    <t>096-242-4126</t>
  </si>
  <si>
    <t>（株）東北スヤマ</t>
  </si>
  <si>
    <t>989-1305</t>
  </si>
  <si>
    <t>宮城県柴田郡村田町小池32-6</t>
  </si>
  <si>
    <t>0224-83-5903</t>
  </si>
  <si>
    <t>東洋シヤッター（株）</t>
  </si>
  <si>
    <t>542-0081</t>
  </si>
  <si>
    <t>大阪府大阪市中央区南船場2-3-2</t>
  </si>
  <si>
    <t>06-4705-2110</t>
  </si>
  <si>
    <t>トーホーサッシ（株）</t>
  </si>
  <si>
    <t>福岡県福岡市東区馬出6-14-26</t>
  </si>
  <si>
    <t>092-611-6431</t>
  </si>
  <si>
    <t>中田建材（株）</t>
  </si>
  <si>
    <t>東京都墨田区立花3-16-3</t>
  </si>
  <si>
    <t>03-3612-1171</t>
  </si>
  <si>
    <t>（株）西村工場</t>
  </si>
  <si>
    <t>山形県山形市銅町1-6-32</t>
  </si>
  <si>
    <t>023-622-2325</t>
  </si>
  <si>
    <t>日研工業（株）</t>
  </si>
  <si>
    <t>大阪府吹田市広芝町4-34</t>
  </si>
  <si>
    <t>06-6380-0431</t>
  </si>
  <si>
    <t>（株）日鋼サッシュ製作所</t>
  </si>
  <si>
    <t>香川県高松市松並町1035</t>
  </si>
  <si>
    <t>087-867-1674</t>
  </si>
  <si>
    <t>日章工業（株）</t>
  </si>
  <si>
    <t>福岡県粕屋郡粕屋町大字仲原2813-1</t>
  </si>
  <si>
    <t>092-611-0131</t>
  </si>
  <si>
    <t>日本フネン（株）</t>
  </si>
  <si>
    <t>103-0033</t>
  </si>
  <si>
    <t>東京都中央区新川１丁目２５番12号</t>
  </si>
  <si>
    <t>03-5542-8821</t>
  </si>
  <si>
    <t>（株）日本モリテック</t>
  </si>
  <si>
    <t>105-0001</t>
  </si>
  <si>
    <t>東京都港区虎ノ門1-21-8</t>
  </si>
  <si>
    <t>03-3539-3131</t>
  </si>
  <si>
    <t>（株）兵庫機工</t>
  </si>
  <si>
    <t>671-0219</t>
  </si>
  <si>
    <t>兵庫県姫路市飾東町豊国字仲田790</t>
  </si>
  <si>
    <t>079-253-2225</t>
  </si>
  <si>
    <t>福田鋼機（株）</t>
  </si>
  <si>
    <t>兵庫県尼崎市南初島町4-3</t>
  </si>
  <si>
    <t>06-6401-5565</t>
  </si>
  <si>
    <t>不二サッシ（株）</t>
  </si>
  <si>
    <t>141-0032</t>
  </si>
  <si>
    <t>東京都品川区大崎5-6-2</t>
  </si>
  <si>
    <t>03-5745-1297</t>
  </si>
  <si>
    <t>不二物産（株）</t>
  </si>
  <si>
    <t>236-0004</t>
  </si>
  <si>
    <t>横浜市金沢区福浦2-6-8</t>
  </si>
  <si>
    <t>045-782-2223</t>
  </si>
  <si>
    <t>フジメタル（株）</t>
  </si>
  <si>
    <t>421-3301</t>
  </si>
  <si>
    <t>静岡県富士市北松野1156-1</t>
  </si>
  <si>
    <t>0545-85-2598</t>
  </si>
  <si>
    <t>文化シヤッター（株）</t>
  </si>
  <si>
    <t>113-8535</t>
  </si>
  <si>
    <t>東京都文京区西片1-17-3</t>
  </si>
  <si>
    <t>03-5844-7111</t>
  </si>
  <si>
    <t>（株）文明シャッター</t>
  </si>
  <si>
    <t>青森県上北郡下田町字中平下長根山1</t>
  </si>
  <si>
    <t>0178-56-3131</t>
  </si>
  <si>
    <t>豊和工業（株）</t>
  </si>
  <si>
    <t>愛知県西春日井郡新川町大字須ヶ口1900-1</t>
  </si>
  <si>
    <t>052-408-1163</t>
  </si>
  <si>
    <t>（株）マルサ佐藤製作所</t>
  </si>
  <si>
    <t>青森県黒石市緑ヶ丘32</t>
  </si>
  <si>
    <t>0172-52-7223</t>
  </si>
  <si>
    <t>（株）三加茂建鋼</t>
  </si>
  <si>
    <t>693-0101</t>
  </si>
  <si>
    <t>島根県出雲市上島町２２５４―１</t>
  </si>
  <si>
    <t>0853-48-0160</t>
  </si>
  <si>
    <t>（株）三高製作所</t>
  </si>
  <si>
    <t>兵庫県尼崎市神埼町 45-23</t>
  </si>
  <si>
    <t>06-6499-8151</t>
  </si>
  <si>
    <t>（株）モリテック・インターナショナル</t>
  </si>
  <si>
    <t>101-0034</t>
  </si>
  <si>
    <t>東京都千代田区神田東紺屋町３１番地</t>
  </si>
  <si>
    <t>03-5297-2450</t>
  </si>
  <si>
    <t>安田（株）</t>
  </si>
  <si>
    <t>大阪市中央区南船場１－１１－９（長堀安田ビル）</t>
  </si>
  <si>
    <t>06-6251-7091</t>
  </si>
  <si>
    <t>山金工業（株）</t>
  </si>
  <si>
    <t>福井県福井市八重巻町8-1-1</t>
  </si>
  <si>
    <t>0776-56-1379</t>
  </si>
  <si>
    <t>（株）ヤマヤコーポレーション</t>
  </si>
  <si>
    <t>101-0032</t>
  </si>
  <si>
    <t>東京都千代田区岩本町２－５－１０　サンライズビル7階</t>
  </si>
  <si>
    <t>03-5835-0407</t>
  </si>
  <si>
    <t>輸送機工業（株）</t>
  </si>
  <si>
    <t>愛知県半田市上浜町102</t>
  </si>
  <si>
    <t>0569-21-3322</t>
  </si>
  <si>
    <t>吉田サッシ（株）</t>
  </si>
  <si>
    <t>大阪府堺市大仙西町4-122-1</t>
  </si>
  <si>
    <t>072-247-2012</t>
  </si>
  <si>
    <t>ＹＫＫ ＡＰ（株）</t>
  </si>
  <si>
    <t>（株）ワタナベ</t>
  </si>
  <si>
    <t>060-0041</t>
  </si>
  <si>
    <t>札幌市中央区大通東4-4</t>
  </si>
  <si>
    <t>011-281-6805</t>
  </si>
  <si>
    <t>110-0014</t>
    <phoneticPr fontId="1"/>
  </si>
  <si>
    <t>東京都台東区北上野１－８－１</t>
  </si>
  <si>
    <t>03-3847-7347</t>
  </si>
  <si>
    <t>http://www.lixil.co.jp/</t>
  </si>
  <si>
    <t>nishiiim1@lixil-.co.jp</t>
  </si>
  <si>
    <t>備考</t>
    <rPh sb="0" eb="2">
      <t>ビコウ</t>
    </rPh>
    <phoneticPr fontId="1"/>
  </si>
  <si>
    <t>http://www.jsd-a.or.jp/</t>
    <phoneticPr fontId="1"/>
  </si>
  <si>
    <t>ＢＸ紅雲（株）</t>
    <phoneticPr fontId="1"/>
  </si>
  <si>
    <t>ＫＹテクノロジー（株）</t>
    <phoneticPr fontId="1"/>
  </si>
  <si>
    <t>939-8185</t>
    <phoneticPr fontId="1"/>
  </si>
  <si>
    <t>963-4300</t>
    <phoneticPr fontId="1"/>
  </si>
  <si>
    <t>950-0943</t>
    <phoneticPr fontId="1"/>
  </si>
  <si>
    <t>910-0121</t>
    <phoneticPr fontId="1"/>
  </si>
  <si>
    <t>333-0869</t>
    <phoneticPr fontId="1"/>
  </si>
  <si>
    <t>338-0002</t>
    <phoneticPr fontId="1"/>
  </si>
  <si>
    <t>661-0965</t>
    <phoneticPr fontId="1"/>
  </si>
  <si>
    <t>981-3627</t>
    <phoneticPr fontId="1"/>
  </si>
  <si>
    <t>903-0204</t>
    <phoneticPr fontId="1"/>
  </si>
  <si>
    <t>335-0021</t>
    <phoneticPr fontId="1"/>
  </si>
  <si>
    <t>231-0011</t>
    <phoneticPr fontId="1"/>
  </si>
  <si>
    <t>倖榮（株）</t>
    <phoneticPr fontId="1"/>
  </si>
  <si>
    <t>761-0701</t>
    <phoneticPr fontId="1"/>
  </si>
  <si>
    <t>143-0024</t>
    <phoneticPr fontId="1"/>
  </si>
  <si>
    <t>410-0335</t>
    <phoneticPr fontId="1"/>
  </si>
  <si>
    <t>003-0871</t>
    <phoneticPr fontId="1"/>
  </si>
  <si>
    <t>238-0002</t>
    <phoneticPr fontId="1"/>
  </si>
  <si>
    <t>030-0142</t>
    <phoneticPr fontId="1"/>
  </si>
  <si>
    <t>136-0071</t>
    <phoneticPr fontId="1"/>
  </si>
  <si>
    <t>143-0083</t>
    <phoneticPr fontId="1"/>
  </si>
  <si>
    <t>061-3244</t>
    <phoneticPr fontId="1"/>
  </si>
  <si>
    <t>861-1104</t>
    <phoneticPr fontId="1"/>
  </si>
  <si>
    <t>812-0054</t>
    <phoneticPr fontId="1"/>
  </si>
  <si>
    <t>131-0043</t>
    <phoneticPr fontId="1"/>
  </si>
  <si>
    <t>990-8540</t>
    <phoneticPr fontId="1"/>
  </si>
  <si>
    <t>564-0052</t>
    <phoneticPr fontId="1"/>
  </si>
  <si>
    <t>761-8052</t>
    <phoneticPr fontId="1"/>
  </si>
  <si>
    <t>811-2304</t>
    <phoneticPr fontId="1"/>
  </si>
  <si>
    <t>660-0806</t>
    <phoneticPr fontId="1"/>
  </si>
  <si>
    <t>（株）オークマ</t>
    <phoneticPr fontId="1"/>
  </si>
  <si>
    <t>838-1305</t>
    <phoneticPr fontId="1"/>
  </si>
  <si>
    <t>福岡県朝倉市菱野1548</t>
    <rPh sb="0" eb="3">
      <t>フクオカケン</t>
    </rPh>
    <rPh sb="3" eb="5">
      <t>アサクラ</t>
    </rPh>
    <rPh sb="5" eb="6">
      <t>シ</t>
    </rPh>
    <rPh sb="6" eb="7">
      <t>ヒシ</t>
    </rPh>
    <rPh sb="7" eb="8">
      <t>ノ</t>
    </rPh>
    <phoneticPr fontId="1"/>
  </si>
  <si>
    <t>0946-52-2800</t>
    <phoneticPr fontId="1"/>
  </si>
  <si>
    <t>http://www.o-kuma.co.jp/</t>
    <phoneticPr fontId="1"/>
  </si>
  <si>
    <t>k-okuma@o-kuma.co.jp</t>
    <phoneticPr fontId="1"/>
  </si>
  <si>
    <t>会社名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</si>
  <si>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</si>
  <si>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</si>
  <si>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</si>
  <si>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</si>
  <si>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</si>
  <si>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</si>
  <si>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</si>
  <si>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</si>
  <si>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</si>
  <si>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175-0081</t>
    <phoneticPr fontId="7"/>
  </si>
  <si>
    <t>東京都板橋区新河岸２－３－５</t>
    <rPh sb="3" eb="6">
      <t>イタバシク</t>
    </rPh>
    <rPh sb="6" eb="7">
      <t>シン</t>
    </rPh>
    <rPh sb="7" eb="9">
      <t>カシ</t>
    </rPh>
    <phoneticPr fontId="7"/>
  </si>
  <si>
    <t>03-5998-9111</t>
    <phoneticPr fontId="7"/>
  </si>
  <si>
    <t>三協立山（株） （旧三協立山アルミ（株））</t>
    <rPh sb="9" eb="10">
      <t>キュウ</t>
    </rPh>
    <rPh sb="10" eb="12">
      <t>サンキョウ</t>
    </rPh>
    <rPh sb="12" eb="14">
      <t>タテヤマ</t>
    </rPh>
    <rPh sb="17" eb="20">
      <t>カブ</t>
    </rPh>
    <phoneticPr fontId="1"/>
  </si>
  <si>
    <t>和島工業（株）</t>
    <rPh sb="0" eb="2">
      <t>ワジマ</t>
    </rPh>
    <rPh sb="2" eb="4">
      <t>コウギョウ</t>
    </rPh>
    <rPh sb="5" eb="6">
      <t>カブ</t>
    </rPh>
    <phoneticPr fontId="1"/>
  </si>
  <si>
    <t>950-0213</t>
    <phoneticPr fontId="1"/>
  </si>
  <si>
    <t>新潟県新潟市江南区木津工業団地６番10号</t>
    <rPh sb="0" eb="3">
      <t>ニイガタケン</t>
    </rPh>
    <rPh sb="3" eb="6">
      <t>ニイガタシ</t>
    </rPh>
    <rPh sb="6" eb="9">
      <t>コウナンク</t>
    </rPh>
    <rPh sb="9" eb="11">
      <t>キヅ</t>
    </rPh>
    <rPh sb="11" eb="13">
      <t>コウギョウ</t>
    </rPh>
    <rPh sb="13" eb="15">
      <t>ダンチ</t>
    </rPh>
    <rPh sb="16" eb="17">
      <t>バン</t>
    </rPh>
    <rPh sb="19" eb="20">
      <t>ゴウ</t>
    </rPh>
    <phoneticPr fontId="1"/>
  </si>
  <si>
    <t>025-385-4455</t>
    <phoneticPr fontId="1"/>
  </si>
  <si>
    <t>http://wajima-n.co.jp</t>
    <phoneticPr fontId="1"/>
  </si>
  <si>
    <t>ＢＸルーテス（株）</t>
    <rPh sb="7" eb="8">
      <t>カブ</t>
    </rPh>
    <phoneticPr fontId="1"/>
  </si>
  <si>
    <t>580-0023</t>
    <phoneticPr fontId="1"/>
  </si>
  <si>
    <t>大阪府松原市南新町4-50-1</t>
    <rPh sb="0" eb="3">
      <t>オオサカフ</t>
    </rPh>
    <rPh sb="3" eb="5">
      <t>マツバラ</t>
    </rPh>
    <rPh sb="5" eb="6">
      <t>シ</t>
    </rPh>
    <rPh sb="6" eb="9">
      <t>ミナミシンマチ</t>
    </rPh>
    <phoneticPr fontId="1"/>
  </si>
  <si>
    <t>072-332-8821</t>
    <phoneticPr fontId="1"/>
  </si>
  <si>
    <t>ｈｔｔｐ：//rootes.co.jp/</t>
    <phoneticPr fontId="1"/>
  </si>
  <si>
    <t>shimizu@rootes.co.jp</t>
    <phoneticPr fontId="1"/>
  </si>
  <si>
    <t>ＢＸ鐵矢（株）</t>
    <rPh sb="2" eb="3">
      <t>テツ</t>
    </rPh>
    <rPh sb="3" eb="4">
      <t>ヤ</t>
    </rPh>
    <rPh sb="5" eb="6">
      <t>カブ</t>
    </rPh>
    <phoneticPr fontId="1"/>
  </si>
  <si>
    <t>277-0872</t>
    <phoneticPr fontId="1"/>
  </si>
  <si>
    <t>千葉県柏市十余二380番地</t>
    <rPh sb="0" eb="3">
      <t>チバケン</t>
    </rPh>
    <rPh sb="3" eb="5">
      <t>カシワシ</t>
    </rPh>
    <rPh sb="5" eb="7">
      <t>ジュウヨ</t>
    </rPh>
    <rPh sb="7" eb="8">
      <t>ニ</t>
    </rPh>
    <rPh sb="11" eb="13">
      <t>バンチ</t>
    </rPh>
    <phoneticPr fontId="1"/>
  </si>
  <si>
    <t>04-7133-9111</t>
    <phoneticPr fontId="1"/>
  </si>
  <si>
    <t>　</t>
    <phoneticPr fontId="1"/>
  </si>
  <si>
    <t>h.sato@wajima-n.co.jp</t>
    <phoneticPr fontId="1"/>
  </si>
  <si>
    <t>会社名</t>
    <phoneticPr fontId="1"/>
  </si>
  <si>
    <t>阿部興業（株）</t>
  </si>
  <si>
    <t>〒</t>
    <phoneticPr fontId="1"/>
  </si>
  <si>
    <t>160-8404</t>
  </si>
  <si>
    <t>住所</t>
    <phoneticPr fontId="1"/>
  </si>
  <si>
    <t>東京都新宿区新宿１－７－１０</t>
  </si>
  <si>
    <t>電話番号</t>
    <phoneticPr fontId="1"/>
  </si>
  <si>
    <t>03-3351-0222</t>
  </si>
  <si>
    <t>ホームページ</t>
    <phoneticPr fontId="1"/>
  </si>
  <si>
    <t>メールアドレス</t>
    <phoneticPr fontId="1"/>
  </si>
  <si>
    <t>一般社団法人日本シヤッター・ドア協会</t>
    <rPh sb="0" eb="2">
      <t>イッパン</t>
    </rPh>
    <phoneticPr fontId="1"/>
  </si>
  <si>
    <t>（株）鈴木シャッター</t>
    <rPh sb="0" eb="3">
      <t>カブ</t>
    </rPh>
    <phoneticPr fontId="1"/>
  </si>
  <si>
    <t>東京都豊島区南大塚1-1-4</t>
  </si>
  <si>
    <t>03-3944-1635</t>
  </si>
  <si>
    <t>http://www.suzuki-sh.co.jp/</t>
  </si>
  <si>
    <t>FUKUNISHIK@sip.sanwa-ss.co.jp</t>
    <phoneticPr fontId="1"/>
  </si>
  <si>
    <t>（株）ＬＩＸＩＬ</t>
    <rPh sb="0" eb="3">
      <t>カブ</t>
    </rPh>
    <phoneticPr fontId="1"/>
  </si>
  <si>
    <t>（株）フジスチールテクノ</t>
    <rPh sb="0" eb="3">
      <t>カブ</t>
    </rPh>
    <phoneticPr fontId="1"/>
  </si>
  <si>
    <t>(株)ＴＯＫＯ</t>
    <phoneticPr fontId="1"/>
  </si>
  <si>
    <t>福井県鯖江市熊田町１－１００</t>
  </si>
  <si>
    <t>0778-62-1122</t>
    <phoneticPr fontId="1"/>
  </si>
  <si>
    <t>soumu@toko-ss.co.jp</t>
    <phoneticPr fontId="1"/>
  </si>
  <si>
    <t>９１６－００６２</t>
    <phoneticPr fontId="1"/>
  </si>
  <si>
    <t>102-0074</t>
    <phoneticPr fontId="1"/>
  </si>
  <si>
    <t>東京都千代田区九段南３丁目７－１４　VORT九段７F</t>
    <rPh sb="7" eb="10">
      <t>クダンミナミ</t>
    </rPh>
    <rPh sb="11" eb="13">
      <t>チョウメ</t>
    </rPh>
    <rPh sb="22" eb="24">
      <t>クダン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</si>
</sst>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u/>
      <sz val="9"/>
      <color rgb="FF5DA4E5"/>
      <name val="ＭＳ Ｐゴシック"/>
      <family val="3"/>
      <charset val="128"/>
    </font>
    <font>
      <u/>
      <sz val="11"/>
      <color rgb="FF5DA4E5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1" applyFont="1" applyBorder="1" applyAlignment="1" applyProtection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3" borderId="5" xfId="1" applyFill="1" applyBorder="1" applyAlignment="1" applyProtection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6" xfId="4" applyFont="1" applyFill="1" applyBorder="1" applyAlignment="1">
      <alignment vertical="center"/>
    </xf>
    <xf numFmtId="0" fontId="3" fillId="0" borderId="4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2" borderId="7" xfId="4" applyFont="1" applyFill="1" applyBorder="1" applyAlignment="1">
      <alignment vertical="center"/>
    </xf>
    <xf numFmtId="0" fontId="3" fillId="0" borderId="5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1" xfId="4" applyFont="1" applyFill="1" applyBorder="1" applyAlignment="1">
      <alignment vertical="center"/>
    </xf>
    <xf numFmtId="0" fontId="3" fillId="0" borderId="12" xfId="4" applyFont="1" applyBorder="1" applyAlignment="1">
      <alignment vertical="center"/>
    </xf>
    <xf numFmtId="0" fontId="3" fillId="0" borderId="13" xfId="4" applyFont="1" applyBorder="1" applyAlignment="1">
      <alignment vertical="center"/>
    </xf>
    <xf numFmtId="0" fontId="3" fillId="2" borderId="8" xfId="4" applyFont="1" applyFill="1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10" fillId="0" borderId="10" xfId="0" applyFont="1" applyBorder="1" applyAlignment="1">
      <alignment vertical="center"/>
    </xf>
    <xf numFmtId="0" fontId="11" fillId="0" borderId="5" xfId="1" applyFont="1" applyBorder="1" applyAlignment="1" applyProtection="1">
      <alignment vertical="center"/>
    </xf>
    <xf numFmtId="0" fontId="3" fillId="3" borderId="0" xfId="0" applyFont="1" applyFill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8" fillId="0" borderId="5" xfId="1" applyFont="1" applyBorder="1" applyAlignment="1" applyProtection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2" borderId="7" xfId="3" applyFont="1" applyFill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0" fontId="3" fillId="2" borderId="8" xfId="3" applyFont="1" applyFill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5" xfId="2" applyFont="1" applyBorder="1" applyAlignment="1" applyProtection="1">
      <alignment vertical="center"/>
    </xf>
    <xf numFmtId="0" fontId="13" fillId="0" borderId="12" xfId="1" applyFont="1" applyBorder="1" applyAlignment="1" applyProtection="1">
      <alignment vertical="center"/>
    </xf>
    <xf numFmtId="0" fontId="14" fillId="0" borderId="5" xfId="0" applyFont="1" applyBorder="1" applyAlignment="1">
      <alignment vertical="center"/>
    </xf>
  </cellXfs>
  <cellStyles count="5">
    <cellStyle name="ハイパーリンク" xfId="1" builtinId="8"/>
    <cellStyle name="ハイパーリンク 2" xfId="2" xr:uid="{BEC7C301-6B15-468A-AD0C-9BA72AD92BE9}"/>
    <cellStyle name="標準" xfId="0" builtinId="0"/>
    <cellStyle name="標準 2" xfId="3" xr:uid="{E9936C4A-0E67-4063-8C1E-D1322E5A6F59}"/>
    <cellStyle name="標準 4" xfId="4" xr:uid="{70EEC941-2BF1-4DF6-946D-7B819B477A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umu@toko-ss.co.jp" TargetMode="External"/><Relationship Id="rId3" Type="http://schemas.openxmlformats.org/officeDocument/2006/relationships/hyperlink" Target="http://wajima-n.co.jp/" TargetMode="External"/><Relationship Id="rId7" Type="http://schemas.openxmlformats.org/officeDocument/2006/relationships/hyperlink" Target="mailto:FUKUNISHIK@sip.sanwa-ss.co.jp" TargetMode="External"/><Relationship Id="rId2" Type="http://schemas.openxmlformats.org/officeDocument/2006/relationships/hyperlink" Target="mailto:k-okuma@o-kuma.co.jp" TargetMode="External"/><Relationship Id="rId1" Type="http://schemas.openxmlformats.org/officeDocument/2006/relationships/hyperlink" Target="http://www.o-kuma.co.jp/" TargetMode="External"/><Relationship Id="rId6" Type="http://schemas.openxmlformats.org/officeDocument/2006/relationships/hyperlink" Target="http://www.suzuki-sh.co.jp/" TargetMode="External"/><Relationship Id="rId5" Type="http://schemas.openxmlformats.org/officeDocument/2006/relationships/hyperlink" Target="mailto:shimizu@rootes.co.jp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.sato@wajima-n.co.jp" TargetMode="External"/><Relationship Id="rId9" Type="http://schemas.openxmlformats.org/officeDocument/2006/relationships/hyperlink" Target="http://www.jsd-a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DFC3-7B52-462A-9EC6-E1ECF950ED82}">
  <dimension ref="A1:G653"/>
  <sheetViews>
    <sheetView tabSelected="1" zoomScaleNormal="100" workbookViewId="0"/>
  </sheetViews>
  <sheetFormatPr defaultColWidth="9" defaultRowHeight="17.100000000000001" customHeight="1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>
      <c r="A1" s="1" t="s">
        <v>8</v>
      </c>
      <c r="C1" s="11"/>
      <c r="D1" s="39">
        <v>44377</v>
      </c>
      <c r="E1" s="12"/>
      <c r="F1" s="12"/>
      <c r="G1" s="11"/>
    </row>
    <row r="3" spans="1:7" ht="17.100000000000001" customHeight="1">
      <c r="A3" s="1" t="s">
        <v>3</v>
      </c>
    </row>
    <row r="5" spans="1:7" ht="17.100000000000001" customHeight="1">
      <c r="B5" s="8" t="s">
        <v>0</v>
      </c>
      <c r="C5" s="5" t="s">
        <v>337</v>
      </c>
      <c r="D5" s="2"/>
    </row>
    <row r="6" spans="1:7" ht="17.100000000000001" customHeight="1">
      <c r="B6" s="9" t="s">
        <v>4</v>
      </c>
      <c r="C6" s="63" t="s">
        <v>350</v>
      </c>
      <c r="D6" s="3"/>
    </row>
    <row r="7" spans="1:7" ht="17.100000000000001" customHeight="1">
      <c r="B7" s="9" t="s">
        <v>1</v>
      </c>
      <c r="C7" s="63" t="s">
        <v>351</v>
      </c>
      <c r="D7" s="3"/>
    </row>
    <row r="8" spans="1:7" ht="17.100000000000001" customHeight="1">
      <c r="B8" s="9" t="s">
        <v>2</v>
      </c>
      <c r="C8" s="6" t="s">
        <v>9</v>
      </c>
      <c r="D8" s="3"/>
    </row>
    <row r="9" spans="1:7" ht="17.100000000000001" customHeight="1">
      <c r="B9" s="9" t="s">
        <v>5</v>
      </c>
      <c r="C9" s="7" t="s">
        <v>258</v>
      </c>
      <c r="D9" s="3"/>
    </row>
    <row r="10" spans="1:7" ht="17.100000000000001" customHeight="1">
      <c r="B10" s="10" t="s">
        <v>6</v>
      </c>
      <c r="C10" s="13"/>
      <c r="D10" s="4"/>
    </row>
    <row r="12" spans="1:7" ht="17.100000000000001" customHeight="1">
      <c r="A12" s="1" t="s">
        <v>7</v>
      </c>
    </row>
    <row r="14" spans="1:7" ht="17.100000000000001" customHeight="1">
      <c r="B14" s="8" t="s">
        <v>10</v>
      </c>
      <c r="C14" s="5" t="s">
        <v>321</v>
      </c>
      <c r="D14" s="2"/>
    </row>
    <row r="15" spans="1:7" ht="17.100000000000001" customHeight="1">
      <c r="B15" s="9" t="s">
        <v>4</v>
      </c>
      <c r="C15" s="6" t="s">
        <v>322</v>
      </c>
      <c r="D15" s="3"/>
    </row>
    <row r="16" spans="1:7" ht="17.100000000000001" customHeight="1">
      <c r="B16" s="9" t="s">
        <v>11</v>
      </c>
      <c r="C16" s="6" t="s">
        <v>323</v>
      </c>
      <c r="D16" s="3"/>
    </row>
    <row r="17" spans="2:7" ht="17.100000000000001" customHeight="1">
      <c r="B17" s="9" t="s">
        <v>12</v>
      </c>
      <c r="C17" s="6" t="s">
        <v>324</v>
      </c>
      <c r="D17" s="3"/>
    </row>
    <row r="18" spans="2:7" ht="17.100000000000001" customHeight="1">
      <c r="B18" s="9" t="s">
        <v>5</v>
      </c>
      <c r="C18" s="35"/>
      <c r="D18" s="3"/>
    </row>
    <row r="19" spans="2:7" ht="17.100000000000001" customHeight="1">
      <c r="B19" s="9" t="s">
        <v>6</v>
      </c>
      <c r="C19" s="37"/>
      <c r="D19" s="3"/>
    </row>
    <row r="20" spans="2:7" ht="17.100000000000001" customHeight="1">
      <c r="B20" s="10" t="s">
        <v>257</v>
      </c>
      <c r="C20" s="14"/>
      <c r="D20" s="4"/>
    </row>
    <row r="22" spans="2:7" ht="17.100000000000001" customHeight="1">
      <c r="B22" s="8" t="s">
        <v>10</v>
      </c>
      <c r="C22" s="5" t="s">
        <v>259</v>
      </c>
      <c r="D22" s="2"/>
      <c r="G22" s="1" t="s">
        <v>325</v>
      </c>
    </row>
    <row r="23" spans="2:7" ht="17.100000000000001" customHeight="1">
      <c r="B23" s="9" t="s">
        <v>4</v>
      </c>
      <c r="C23" s="6" t="s">
        <v>13</v>
      </c>
      <c r="D23" s="3"/>
    </row>
    <row r="24" spans="2:7" ht="17.100000000000001" customHeight="1">
      <c r="B24" s="9" t="s">
        <v>11</v>
      </c>
      <c r="C24" s="6" t="s">
        <v>14</v>
      </c>
      <c r="D24" s="3"/>
    </row>
    <row r="25" spans="2:7" ht="17.100000000000001" customHeight="1">
      <c r="B25" s="9" t="s">
        <v>12</v>
      </c>
      <c r="C25" s="6" t="s">
        <v>15</v>
      </c>
      <c r="D25" s="3"/>
    </row>
    <row r="26" spans="2:7" ht="17.100000000000001" customHeight="1">
      <c r="B26" s="9" t="s">
        <v>5</v>
      </c>
      <c r="C26" s="7"/>
      <c r="D26" s="3"/>
    </row>
    <row r="27" spans="2:7" ht="17.100000000000001" customHeight="1">
      <c r="B27" s="9" t="s">
        <v>6</v>
      </c>
      <c r="C27" s="7" t="str">
        <f>HYPERLINK("mailto:kenji.itoh@koun.gr.jp","kenji.itoh@koun.gr.jp")</f>
        <v>kenji.itoh@koun.gr.jp</v>
      </c>
      <c r="D27" s="3"/>
    </row>
    <row r="28" spans="2:7" ht="17.100000000000001" customHeight="1">
      <c r="B28" s="10" t="s">
        <v>257</v>
      </c>
      <c r="C28" s="14"/>
      <c r="D28" s="4"/>
    </row>
    <row r="30" spans="2:7" ht="17.100000000000001" customHeight="1">
      <c r="B30" s="8" t="s">
        <v>10</v>
      </c>
      <c r="C30" s="5" t="s">
        <v>315</v>
      </c>
      <c r="D30" s="2"/>
    </row>
    <row r="31" spans="2:7" ht="17.100000000000001" customHeight="1">
      <c r="B31" s="9" t="s">
        <v>4</v>
      </c>
      <c r="C31" s="6" t="s">
        <v>316</v>
      </c>
      <c r="D31" s="3"/>
      <c r="F31" s="1" t="s">
        <v>325</v>
      </c>
    </row>
    <row r="32" spans="2:7" ht="17.100000000000001" customHeight="1">
      <c r="B32" s="9" t="s">
        <v>11</v>
      </c>
      <c r="C32" s="6" t="s">
        <v>317</v>
      </c>
      <c r="D32" s="3"/>
    </row>
    <row r="33" spans="2:4" ht="17.100000000000001" customHeight="1">
      <c r="B33" s="9" t="s">
        <v>12</v>
      </c>
      <c r="C33" s="6" t="s">
        <v>318</v>
      </c>
      <c r="D33" s="3"/>
    </row>
    <row r="34" spans="2:4" ht="17.100000000000001" customHeight="1">
      <c r="B34" s="9" t="s">
        <v>5</v>
      </c>
      <c r="C34" s="28" t="s">
        <v>319</v>
      </c>
      <c r="D34" s="3"/>
    </row>
    <row r="35" spans="2:4" ht="17.100000000000001" customHeight="1">
      <c r="B35" s="9" t="s">
        <v>6</v>
      </c>
      <c r="C35" s="35" t="s">
        <v>320</v>
      </c>
      <c r="D35" s="3"/>
    </row>
    <row r="36" spans="2:4" ht="17.100000000000001" customHeight="1">
      <c r="B36" s="10" t="s">
        <v>257</v>
      </c>
      <c r="C36" s="14"/>
      <c r="D36" s="4"/>
    </row>
    <row r="38" spans="2:4" ht="17.100000000000001" customHeight="1">
      <c r="B38" s="8" t="s">
        <v>10</v>
      </c>
      <c r="C38" s="5" t="s">
        <v>260</v>
      </c>
      <c r="D38" s="2"/>
    </row>
    <row r="39" spans="2:4" ht="17.100000000000001" customHeight="1">
      <c r="B39" s="9" t="s">
        <v>4</v>
      </c>
      <c r="C39" s="6" t="s">
        <v>16</v>
      </c>
      <c r="D39" s="3"/>
    </row>
    <row r="40" spans="2:4" ht="17.100000000000001" customHeight="1">
      <c r="B40" s="9" t="s">
        <v>11</v>
      </c>
      <c r="C40" s="6" t="s">
        <v>17</v>
      </c>
      <c r="D40" s="3"/>
    </row>
    <row r="41" spans="2:4" ht="17.100000000000001" customHeight="1">
      <c r="B41" s="9" t="s">
        <v>12</v>
      </c>
      <c r="C41" s="6" t="s">
        <v>18</v>
      </c>
      <c r="D41" s="3"/>
    </row>
    <row r="42" spans="2:4" ht="17.100000000000001" customHeight="1">
      <c r="B42" s="9" t="s">
        <v>5</v>
      </c>
      <c r="C42" s="7"/>
      <c r="D42" s="3"/>
    </row>
    <row r="43" spans="2:4" ht="17.100000000000001" customHeight="1">
      <c r="B43" s="9" t="s">
        <v>6</v>
      </c>
      <c r="C43" s="7" t="str">
        <f>HYPERLINK("mailto:u5805@toyokohan.ne.jp","u5805@toyokohan.ne.jp")</f>
        <v>u5805@toyokohan.ne.jp</v>
      </c>
      <c r="D43" s="3"/>
    </row>
    <row r="44" spans="2:4" ht="17.100000000000001" customHeight="1">
      <c r="B44" s="10" t="s">
        <v>257</v>
      </c>
      <c r="C44" s="14"/>
      <c r="D44" s="4"/>
    </row>
    <row r="45" spans="2:4" ht="17.100000000000001" customHeight="1">
      <c r="B45" s="38"/>
      <c r="C45" s="11"/>
      <c r="D45" s="11"/>
    </row>
    <row r="46" spans="2:4" ht="17.100000000000001" customHeight="1">
      <c r="B46" s="8" t="s">
        <v>10</v>
      </c>
      <c r="C46" s="5" t="s">
        <v>343</v>
      </c>
      <c r="D46" s="2"/>
    </row>
    <row r="47" spans="2:4" ht="17.100000000000001" customHeight="1">
      <c r="B47" s="9" t="s">
        <v>4</v>
      </c>
      <c r="C47" s="6" t="s">
        <v>252</v>
      </c>
      <c r="D47" s="3"/>
    </row>
    <row r="48" spans="2:4" ht="17.100000000000001" customHeight="1">
      <c r="B48" s="9" t="s">
        <v>11</v>
      </c>
      <c r="C48" s="6" t="s">
        <v>253</v>
      </c>
      <c r="D48" s="3"/>
    </row>
    <row r="49" spans="2:4" ht="17.100000000000001" customHeight="1">
      <c r="B49" s="9" t="s">
        <v>12</v>
      </c>
      <c r="C49" s="6" t="s">
        <v>254</v>
      </c>
      <c r="D49" s="3"/>
    </row>
    <row r="50" spans="2:4" ht="17.100000000000001" customHeight="1">
      <c r="B50" s="9" t="s">
        <v>5</v>
      </c>
      <c r="C50" s="7" t="s">
        <v>255</v>
      </c>
      <c r="D50" s="3"/>
    </row>
    <row r="51" spans="2:4" ht="17.100000000000001" customHeight="1">
      <c r="B51" s="9" t="s">
        <v>6</v>
      </c>
      <c r="C51" s="7" t="s">
        <v>256</v>
      </c>
      <c r="D51" s="3"/>
    </row>
    <row r="52" spans="2:4" ht="17.100000000000001" customHeight="1">
      <c r="B52" s="10" t="s">
        <v>257</v>
      </c>
      <c r="C52" s="14"/>
      <c r="D52" s="4"/>
    </row>
    <row r="53" spans="2:4" ht="17.100000000000001" customHeight="1">
      <c r="B53" s="38"/>
      <c r="C53" s="11"/>
      <c r="D53" s="11"/>
    </row>
    <row r="54" spans="2:4" ht="17.100000000000001" customHeight="1">
      <c r="B54" s="22" t="s">
        <v>296</v>
      </c>
      <c r="C54" s="23" t="s">
        <v>247</v>
      </c>
      <c r="D54" s="24"/>
    </row>
    <row r="55" spans="2:4" ht="17.100000000000001" customHeight="1">
      <c r="B55" s="25" t="s">
        <v>297</v>
      </c>
      <c r="C55" s="26" t="s">
        <v>298</v>
      </c>
      <c r="D55" s="27"/>
    </row>
    <row r="56" spans="2:4" ht="17.100000000000001" customHeight="1">
      <c r="B56" s="25" t="s">
        <v>299</v>
      </c>
      <c r="C56" s="26" t="s">
        <v>300</v>
      </c>
      <c r="D56" s="27"/>
    </row>
    <row r="57" spans="2:4" ht="17.100000000000001" customHeight="1">
      <c r="B57" s="25" t="s">
        <v>301</v>
      </c>
      <c r="C57" s="26" t="s">
        <v>302</v>
      </c>
      <c r="D57" s="27"/>
    </row>
    <row r="58" spans="2:4" ht="17.100000000000001" customHeight="1">
      <c r="B58" s="25" t="s">
        <v>303</v>
      </c>
      <c r="C58" s="28" t="s">
        <v>304</v>
      </c>
      <c r="D58" s="27"/>
    </row>
    <row r="59" spans="2:4" ht="17.100000000000001" customHeight="1">
      <c r="B59" s="29" t="s">
        <v>305</v>
      </c>
      <c r="C59" s="30"/>
      <c r="D59" s="31"/>
    </row>
    <row r="60" spans="2:4" ht="17.100000000000001" customHeight="1">
      <c r="B60" s="32" t="s">
        <v>257</v>
      </c>
      <c r="C60" s="33"/>
      <c r="D60" s="34"/>
    </row>
    <row r="62" spans="2:4" ht="17.100000000000001" customHeight="1">
      <c r="B62" s="8" t="s">
        <v>10</v>
      </c>
      <c r="C62" s="5" t="s">
        <v>19</v>
      </c>
      <c r="D62" s="2"/>
    </row>
    <row r="63" spans="2:4" ht="17.100000000000001" customHeight="1">
      <c r="B63" s="9" t="s">
        <v>4</v>
      </c>
      <c r="C63" s="6" t="s">
        <v>262</v>
      </c>
      <c r="D63" s="3"/>
    </row>
    <row r="64" spans="2:4" ht="17.100000000000001" customHeight="1">
      <c r="B64" s="9" t="s">
        <v>11</v>
      </c>
      <c r="C64" s="6" t="s">
        <v>20</v>
      </c>
      <c r="D64" s="3"/>
    </row>
    <row r="65" spans="2:4" ht="17.100000000000001" customHeight="1">
      <c r="B65" s="9" t="s">
        <v>12</v>
      </c>
      <c r="C65" s="6" t="s">
        <v>21</v>
      </c>
      <c r="D65" s="3"/>
    </row>
    <row r="66" spans="2:4" ht="17.100000000000001" customHeight="1">
      <c r="B66" s="9" t="s">
        <v>5</v>
      </c>
      <c r="C66" s="7"/>
      <c r="D66" s="3"/>
    </row>
    <row r="67" spans="2:4" ht="17.100000000000001" customHeight="1">
      <c r="B67" s="9" t="s">
        <v>6</v>
      </c>
      <c r="C67" s="7" t="str">
        <f>HYPERLINK("mailto:info@asahi-mi.co.jp","info@asahi-mi.co.jp")</f>
        <v>info@asahi-mi.co.jp</v>
      </c>
      <c r="D67" s="3"/>
    </row>
    <row r="68" spans="2:4" ht="17.100000000000001" customHeight="1">
      <c r="B68" s="10" t="s">
        <v>257</v>
      </c>
      <c r="C68" s="14"/>
      <c r="D68" s="4"/>
    </row>
    <row r="70" spans="2:4" ht="17.100000000000001" customHeight="1">
      <c r="B70" s="8" t="s">
        <v>10</v>
      </c>
      <c r="C70" s="5" t="s">
        <v>22</v>
      </c>
      <c r="D70" s="2"/>
    </row>
    <row r="71" spans="2:4" ht="17.100000000000001" customHeight="1">
      <c r="B71" s="9" t="s">
        <v>4</v>
      </c>
      <c r="C71" s="6" t="s">
        <v>23</v>
      </c>
      <c r="D71" s="3"/>
    </row>
    <row r="72" spans="2:4" ht="17.100000000000001" customHeight="1">
      <c r="B72" s="9" t="s">
        <v>11</v>
      </c>
      <c r="C72" s="6" t="s">
        <v>24</v>
      </c>
      <c r="D72" s="3"/>
    </row>
    <row r="73" spans="2:4" ht="17.100000000000001" customHeight="1">
      <c r="B73" s="9" t="s">
        <v>12</v>
      </c>
      <c r="C73" s="6" t="s">
        <v>25</v>
      </c>
      <c r="D73" s="3"/>
    </row>
    <row r="74" spans="2:4" ht="17.100000000000001" customHeight="1">
      <c r="B74" s="9" t="s">
        <v>5</v>
      </c>
      <c r="C74" s="7"/>
      <c r="D74" s="3"/>
    </row>
    <row r="75" spans="2:4" ht="17.100000000000001" customHeight="1">
      <c r="B75" s="9" t="s">
        <v>6</v>
      </c>
      <c r="C75" s="7"/>
      <c r="D75" s="3"/>
    </row>
    <row r="76" spans="2:4" ht="17.100000000000001" customHeight="1">
      <c r="B76" s="10" t="s">
        <v>257</v>
      </c>
      <c r="C76" s="14"/>
      <c r="D76" s="4"/>
    </row>
    <row r="78" spans="2:4" ht="17.100000000000001" customHeight="1">
      <c r="B78" s="8" t="s">
        <v>10</v>
      </c>
      <c r="C78" s="5" t="s">
        <v>26</v>
      </c>
      <c r="D78" s="2"/>
    </row>
    <row r="79" spans="2:4" ht="17.100000000000001" customHeight="1">
      <c r="B79" s="9" t="s">
        <v>4</v>
      </c>
      <c r="C79" s="6" t="s">
        <v>261</v>
      </c>
      <c r="D79" s="3"/>
    </row>
    <row r="80" spans="2:4" ht="17.100000000000001" customHeight="1">
      <c r="B80" s="9" t="s">
        <v>11</v>
      </c>
      <c r="C80" s="6" t="s">
        <v>27</v>
      </c>
      <c r="D80" s="3"/>
    </row>
    <row r="81" spans="2:4" ht="17.100000000000001" customHeight="1">
      <c r="B81" s="9" t="s">
        <v>12</v>
      </c>
      <c r="C81" s="6" t="s">
        <v>28</v>
      </c>
      <c r="D81" s="3"/>
    </row>
    <row r="82" spans="2:4" ht="17.100000000000001" customHeight="1">
      <c r="B82" s="9" t="s">
        <v>5</v>
      </c>
      <c r="C82" s="7"/>
      <c r="D82" s="3"/>
    </row>
    <row r="83" spans="2:4" ht="17.100000000000001" customHeight="1">
      <c r="B83" s="9" t="s">
        <v>6</v>
      </c>
      <c r="C83" s="7" t="str">
        <f>HYPERLINK("mailto:kose@asahi-product.co.jp","kose@asahi-product.co.jp")</f>
        <v>kose@asahi-product.co.jp</v>
      </c>
      <c r="D83" s="3"/>
    </row>
    <row r="84" spans="2:4" ht="17.100000000000001" customHeight="1">
      <c r="B84" s="10" t="s">
        <v>257</v>
      </c>
      <c r="C84" s="14"/>
      <c r="D84" s="4"/>
    </row>
    <row r="86" spans="2:4" ht="15.9" customHeight="1">
      <c r="B86" s="8" t="s">
        <v>327</v>
      </c>
      <c r="C86" s="5" t="s">
        <v>328</v>
      </c>
      <c r="D86" s="2"/>
    </row>
    <row r="87" spans="2:4" ht="15.9" customHeight="1">
      <c r="B87" s="9" t="s">
        <v>329</v>
      </c>
      <c r="C87" s="6" t="s">
        <v>330</v>
      </c>
      <c r="D87" s="3"/>
    </row>
    <row r="88" spans="2:4" ht="15.9" customHeight="1">
      <c r="B88" s="9" t="s">
        <v>331</v>
      </c>
      <c r="C88" s="6" t="s">
        <v>332</v>
      </c>
      <c r="D88" s="3"/>
    </row>
    <row r="89" spans="2:4" ht="15.9" customHeight="1">
      <c r="B89" s="9" t="s">
        <v>333</v>
      </c>
      <c r="C89" s="6" t="s">
        <v>334</v>
      </c>
      <c r="D89" s="3"/>
    </row>
    <row r="90" spans="2:4" ht="15.9" customHeight="1">
      <c r="B90" s="9" t="s">
        <v>335</v>
      </c>
      <c r="C90" s="40" t="str">
        <f>HYPERLINK("http://www.abekogyo.co.jp/")</f>
        <v>http://www.abekogyo.co.jp/</v>
      </c>
      <c r="D90" s="3"/>
    </row>
    <row r="91" spans="2:4" ht="15.9" customHeight="1">
      <c r="B91" s="41" t="s">
        <v>336</v>
      </c>
      <c r="C91" s="42"/>
      <c r="D91" s="43"/>
    </row>
    <row r="92" spans="2:4" ht="15.9" customHeight="1">
      <c r="B92" s="10" t="s">
        <v>257</v>
      </c>
      <c r="C92" s="13"/>
      <c r="D92" s="4"/>
    </row>
    <row r="93" spans="2:4" ht="18.75" customHeight="1"/>
    <row r="94" spans="2:4" ht="17.100000000000001" customHeight="1">
      <c r="B94" s="8" t="s">
        <v>10</v>
      </c>
      <c r="C94" s="5" t="s">
        <v>29</v>
      </c>
      <c r="D94" s="2"/>
    </row>
    <row r="95" spans="2:4" ht="17.100000000000001" customHeight="1">
      <c r="B95" s="9" t="s">
        <v>4</v>
      </c>
      <c r="C95" s="6" t="s">
        <v>263</v>
      </c>
      <c r="D95" s="3"/>
    </row>
    <row r="96" spans="2:4" ht="17.100000000000001" customHeight="1">
      <c r="B96" s="9" t="s">
        <v>11</v>
      </c>
      <c r="C96" s="6" t="s">
        <v>30</v>
      </c>
      <c r="D96" s="3"/>
    </row>
    <row r="97" spans="2:4" ht="17.100000000000001" customHeight="1">
      <c r="B97" s="9" t="s">
        <v>12</v>
      </c>
      <c r="C97" s="6" t="s">
        <v>31</v>
      </c>
      <c r="D97" s="3"/>
    </row>
    <row r="98" spans="2:4" ht="17.100000000000001" customHeight="1">
      <c r="B98" s="9" t="s">
        <v>5</v>
      </c>
      <c r="C98" s="7"/>
      <c r="D98" s="3"/>
    </row>
    <row r="99" spans="2:4" ht="17.100000000000001" customHeight="1">
      <c r="B99" s="9" t="s">
        <v>6</v>
      </c>
      <c r="C99" s="7" t="str">
        <f>HYPERLINK("mailto:annaka@annaka-ss.co.jp","annaka@annaka-ss.co.jp")</f>
        <v>annaka@annaka-ss.co.jp</v>
      </c>
      <c r="D99" s="3"/>
    </row>
    <row r="100" spans="2:4" ht="17.100000000000001" customHeight="1">
      <c r="B100" s="10" t="s">
        <v>257</v>
      </c>
      <c r="C100" s="14"/>
      <c r="D100" s="4"/>
    </row>
    <row r="102" spans="2:4" ht="17.100000000000001" customHeight="1">
      <c r="B102" s="8" t="s">
        <v>10</v>
      </c>
      <c r="C102" s="5" t="s">
        <v>32</v>
      </c>
      <c r="D102" s="2"/>
    </row>
    <row r="103" spans="2:4" ht="17.100000000000001" customHeight="1">
      <c r="B103" s="9" t="s">
        <v>4</v>
      </c>
      <c r="C103" s="6" t="s">
        <v>261</v>
      </c>
      <c r="D103" s="3"/>
    </row>
    <row r="104" spans="2:4" ht="17.100000000000001" customHeight="1">
      <c r="B104" s="9" t="s">
        <v>11</v>
      </c>
      <c r="C104" s="6" t="s">
        <v>33</v>
      </c>
      <c r="D104" s="3"/>
    </row>
    <row r="105" spans="2:4" ht="17.100000000000001" customHeight="1">
      <c r="B105" s="9" t="s">
        <v>12</v>
      </c>
      <c r="C105" s="6" t="s">
        <v>34</v>
      </c>
      <c r="D105" s="3"/>
    </row>
    <row r="106" spans="2:4" ht="17.100000000000001" customHeight="1">
      <c r="B106" s="9" t="s">
        <v>5</v>
      </c>
      <c r="C106" s="7"/>
      <c r="D106" s="3"/>
    </row>
    <row r="107" spans="2:4" ht="17.100000000000001" customHeight="1">
      <c r="B107" s="9" t="s">
        <v>6</v>
      </c>
      <c r="C107" s="7" t="str">
        <f>HYPERLINK("mailto:ikaruga@smile.ocn.ne.jp","ikaruga@smile.ocn.ne.jp")</f>
        <v>ikaruga@smile.ocn.ne.jp</v>
      </c>
      <c r="D107" s="3"/>
    </row>
    <row r="108" spans="2:4" ht="17.100000000000001" customHeight="1">
      <c r="B108" s="10" t="s">
        <v>257</v>
      </c>
      <c r="C108" s="14"/>
      <c r="D108" s="4"/>
    </row>
    <row r="110" spans="2:4" ht="17.100000000000001" customHeight="1">
      <c r="B110" s="8" t="s">
        <v>10</v>
      </c>
      <c r="C110" s="5" t="s">
        <v>35</v>
      </c>
      <c r="D110" s="2"/>
    </row>
    <row r="111" spans="2:4" ht="17.100000000000001" customHeight="1">
      <c r="B111" s="9" t="s">
        <v>4</v>
      </c>
      <c r="C111" s="6" t="s">
        <v>36</v>
      </c>
      <c r="D111" s="3"/>
    </row>
    <row r="112" spans="2:4" ht="17.100000000000001" customHeight="1">
      <c r="B112" s="9" t="s">
        <v>11</v>
      </c>
      <c r="C112" s="6" t="s">
        <v>37</v>
      </c>
      <c r="D112" s="3"/>
    </row>
    <row r="113" spans="2:4" ht="17.100000000000001" customHeight="1">
      <c r="B113" s="9" t="s">
        <v>12</v>
      </c>
      <c r="C113" s="6" t="s">
        <v>38</v>
      </c>
      <c r="D113" s="3"/>
    </row>
    <row r="114" spans="2:4" ht="17.100000000000001" customHeight="1">
      <c r="B114" s="9" t="s">
        <v>5</v>
      </c>
      <c r="C114" s="7" t="str">
        <f>HYPERLINK("http://www.humanite-web.com/")</f>
        <v>http://www.humanite-web.com/</v>
      </c>
      <c r="D114" s="3"/>
    </row>
    <row r="115" spans="2:4" ht="17.100000000000001" customHeight="1">
      <c r="B115" s="9" t="s">
        <v>6</v>
      </c>
      <c r="C115" s="7"/>
      <c r="D115" s="3"/>
    </row>
    <row r="116" spans="2:4" ht="17.100000000000001" customHeight="1">
      <c r="B116" s="10" t="s">
        <v>257</v>
      </c>
      <c r="C116" s="14"/>
      <c r="D116" s="4"/>
    </row>
    <row r="118" spans="2:4" ht="17.100000000000001" customHeight="1">
      <c r="B118" s="8" t="s">
        <v>10</v>
      </c>
      <c r="C118" s="5" t="s">
        <v>39</v>
      </c>
      <c r="D118" s="2"/>
    </row>
    <row r="119" spans="2:4" ht="17.100000000000001" customHeight="1">
      <c r="B119" s="9" t="s">
        <v>4</v>
      </c>
      <c r="C119" s="6" t="s">
        <v>264</v>
      </c>
      <c r="D119" s="3"/>
    </row>
    <row r="120" spans="2:4" ht="17.100000000000001" customHeight="1">
      <c r="B120" s="9" t="s">
        <v>11</v>
      </c>
      <c r="C120" s="6" t="s">
        <v>40</v>
      </c>
      <c r="D120" s="3"/>
    </row>
    <row r="121" spans="2:4" ht="17.100000000000001" customHeight="1">
      <c r="B121" s="9" t="s">
        <v>12</v>
      </c>
      <c r="C121" s="6" t="s">
        <v>41</v>
      </c>
      <c r="D121" s="3"/>
    </row>
    <row r="122" spans="2:4" ht="17.100000000000001" customHeight="1">
      <c r="B122" s="9" t="s">
        <v>5</v>
      </c>
      <c r="C122" s="7"/>
      <c r="D122" s="3"/>
    </row>
    <row r="123" spans="2:4" ht="17.100000000000001" customHeight="1">
      <c r="B123" s="9" t="s">
        <v>6</v>
      </c>
      <c r="C123" s="7" t="str">
        <f>HYPERLINK("mailto:saitou@echo-sangyo.com","saitou@echo-sangyo.com")</f>
        <v>saitou@echo-sangyo.com</v>
      </c>
      <c r="D123" s="3"/>
    </row>
    <row r="124" spans="2:4" ht="17.100000000000001" customHeight="1">
      <c r="B124" s="10" t="s">
        <v>257</v>
      </c>
      <c r="C124" s="14"/>
      <c r="D124" s="4"/>
    </row>
    <row r="126" spans="2:4" ht="17.100000000000001" customHeight="1">
      <c r="B126" s="8" t="s">
        <v>10</v>
      </c>
      <c r="C126" s="5" t="s">
        <v>42</v>
      </c>
      <c r="D126" s="2"/>
    </row>
    <row r="127" spans="2:4" ht="17.100000000000001" customHeight="1">
      <c r="B127" s="9" t="s">
        <v>4</v>
      </c>
      <c r="C127" s="6" t="s">
        <v>265</v>
      </c>
      <c r="D127" s="3"/>
    </row>
    <row r="128" spans="2:4" ht="17.100000000000001" customHeight="1">
      <c r="B128" s="9" t="s">
        <v>11</v>
      </c>
      <c r="C128" s="6" t="s">
        <v>43</v>
      </c>
      <c r="D128" s="3"/>
    </row>
    <row r="129" spans="2:4" ht="17.100000000000001" customHeight="1">
      <c r="B129" s="9" t="s">
        <v>12</v>
      </c>
      <c r="C129" s="6" t="s">
        <v>44</v>
      </c>
      <c r="D129" s="3"/>
    </row>
    <row r="130" spans="2:4" ht="17.100000000000001" customHeight="1">
      <c r="B130" s="9" t="s">
        <v>5</v>
      </c>
      <c r="C130" s="7"/>
      <c r="D130" s="3"/>
    </row>
    <row r="131" spans="2:4" ht="17.100000000000001" customHeight="1">
      <c r="B131" s="9" t="s">
        <v>6</v>
      </c>
      <c r="C131" s="7" t="str">
        <f>HYPERLINK("mailto:yoshimoto@oikawakk.co.jp","yoshimoto@oikawakk.co.jp")</f>
        <v>yoshimoto@oikawakk.co.jp</v>
      </c>
      <c r="D131" s="3"/>
    </row>
    <row r="132" spans="2:4" ht="17.100000000000001" customHeight="1">
      <c r="B132" s="10" t="s">
        <v>257</v>
      </c>
      <c r="C132" s="14"/>
      <c r="D132" s="4"/>
    </row>
    <row r="134" spans="2:4" ht="17.100000000000001" customHeight="1">
      <c r="B134" s="8" t="s">
        <v>10</v>
      </c>
      <c r="C134" s="15" t="s">
        <v>290</v>
      </c>
      <c r="D134" s="16"/>
    </row>
    <row r="135" spans="2:4" ht="17.100000000000001" customHeight="1">
      <c r="B135" s="9" t="s">
        <v>4</v>
      </c>
      <c r="C135" s="17" t="s">
        <v>291</v>
      </c>
      <c r="D135" s="18"/>
    </row>
    <row r="136" spans="2:4" ht="17.100000000000001" customHeight="1">
      <c r="B136" s="9" t="s">
        <v>11</v>
      </c>
      <c r="C136" s="17" t="s">
        <v>292</v>
      </c>
      <c r="D136" s="18"/>
    </row>
    <row r="137" spans="2:4" ht="17.100000000000001" customHeight="1">
      <c r="B137" s="9" t="s">
        <v>12</v>
      </c>
      <c r="C137" s="17" t="s">
        <v>293</v>
      </c>
      <c r="D137" s="18"/>
    </row>
    <row r="138" spans="2:4" ht="17.100000000000001" customHeight="1">
      <c r="B138" s="9" t="s">
        <v>5</v>
      </c>
      <c r="C138" s="19" t="s">
        <v>294</v>
      </c>
      <c r="D138" s="18"/>
    </row>
    <row r="139" spans="2:4" ht="17.100000000000001" customHeight="1">
      <c r="B139" s="9" t="s">
        <v>6</v>
      </c>
      <c r="C139" s="19" t="s">
        <v>295</v>
      </c>
      <c r="D139" s="18"/>
    </row>
    <row r="140" spans="2:4" ht="17.100000000000001" customHeight="1">
      <c r="B140" s="10" t="s">
        <v>257</v>
      </c>
      <c r="C140" s="20"/>
      <c r="D140" s="21"/>
    </row>
    <row r="142" spans="2:4" ht="17.100000000000001" customHeight="1">
      <c r="B142" s="8" t="s">
        <v>10</v>
      </c>
      <c r="C142" s="5" t="s">
        <v>45</v>
      </c>
      <c r="D142" s="2"/>
    </row>
    <row r="143" spans="2:4" ht="17.100000000000001" customHeight="1">
      <c r="B143" s="9" t="s">
        <v>4</v>
      </c>
      <c r="C143" s="6" t="s">
        <v>46</v>
      </c>
      <c r="D143" s="3"/>
    </row>
    <row r="144" spans="2:4" ht="17.100000000000001" customHeight="1">
      <c r="B144" s="9" t="s">
        <v>11</v>
      </c>
      <c r="C144" s="6" t="s">
        <v>47</v>
      </c>
      <c r="D144" s="3"/>
    </row>
    <row r="145" spans="2:4" ht="17.100000000000001" customHeight="1">
      <c r="B145" s="9" t="s">
        <v>12</v>
      </c>
      <c r="C145" s="6" t="s">
        <v>48</v>
      </c>
      <c r="D145" s="3"/>
    </row>
    <row r="146" spans="2:4" ht="17.100000000000001" customHeight="1">
      <c r="B146" s="9" t="s">
        <v>5</v>
      </c>
      <c r="C146" s="7"/>
      <c r="D146" s="3"/>
    </row>
    <row r="147" spans="2:4" ht="17.100000000000001" customHeight="1">
      <c r="B147" s="9" t="s">
        <v>6</v>
      </c>
      <c r="C147" s="7"/>
      <c r="D147" s="3"/>
    </row>
    <row r="148" spans="2:4" ht="17.100000000000001" customHeight="1">
      <c r="B148" s="10" t="s">
        <v>257</v>
      </c>
      <c r="C148" s="14"/>
      <c r="D148" s="4"/>
    </row>
    <row r="150" spans="2:4" ht="17.100000000000001" customHeight="1">
      <c r="B150" s="8" t="s">
        <v>10</v>
      </c>
      <c r="C150" s="5" t="s">
        <v>49</v>
      </c>
      <c r="D150" s="2"/>
    </row>
    <row r="151" spans="2:4" ht="17.100000000000001" customHeight="1">
      <c r="B151" s="9" t="s">
        <v>4</v>
      </c>
      <c r="C151" s="6" t="s">
        <v>266</v>
      </c>
      <c r="D151" s="3"/>
    </row>
    <row r="152" spans="2:4" ht="17.100000000000001" customHeight="1">
      <c r="B152" s="9" t="s">
        <v>11</v>
      </c>
      <c r="C152" s="6" t="s">
        <v>50</v>
      </c>
      <c r="D152" s="3"/>
    </row>
    <row r="153" spans="2:4" ht="17.100000000000001" customHeight="1">
      <c r="B153" s="9" t="s">
        <v>12</v>
      </c>
      <c r="C153" s="6" t="s">
        <v>51</v>
      </c>
      <c r="D153" s="3"/>
    </row>
    <row r="154" spans="2:4" ht="17.100000000000001" customHeight="1">
      <c r="B154" s="9" t="s">
        <v>5</v>
      </c>
      <c r="C154" s="7"/>
      <c r="D154" s="3"/>
    </row>
    <row r="155" spans="2:4" ht="17.100000000000001" customHeight="1">
      <c r="B155" s="9" t="s">
        <v>6</v>
      </c>
      <c r="C155" s="7" t="str">
        <f>HYPERLINK("mailto:itoum@omata-s.co.jp","itoum@omata-s.co.jp")</f>
        <v>itoum@omata-s.co.jp</v>
      </c>
      <c r="D155" s="3"/>
    </row>
    <row r="156" spans="2:4" ht="17.100000000000001" customHeight="1">
      <c r="B156" s="10" t="s">
        <v>257</v>
      </c>
      <c r="C156" s="14"/>
      <c r="D156" s="4"/>
    </row>
    <row r="158" spans="2:4" ht="17.100000000000001" customHeight="1">
      <c r="B158" s="8" t="s">
        <v>10</v>
      </c>
      <c r="C158" s="5" t="s">
        <v>52</v>
      </c>
      <c r="D158" s="2"/>
    </row>
    <row r="159" spans="2:4" ht="17.100000000000001" customHeight="1">
      <c r="B159" s="9" t="s">
        <v>4</v>
      </c>
      <c r="C159" s="6" t="s">
        <v>53</v>
      </c>
      <c r="D159" s="3"/>
    </row>
    <row r="160" spans="2:4" ht="17.100000000000001" customHeight="1">
      <c r="B160" s="9" t="s">
        <v>11</v>
      </c>
      <c r="C160" s="6" t="s">
        <v>54</v>
      </c>
      <c r="D160" s="3"/>
    </row>
    <row r="161" spans="2:4" ht="17.100000000000001" customHeight="1">
      <c r="B161" s="9" t="s">
        <v>12</v>
      </c>
      <c r="C161" s="6" t="s">
        <v>55</v>
      </c>
      <c r="D161" s="3"/>
    </row>
    <row r="162" spans="2:4" ht="17.100000000000001" customHeight="1">
      <c r="B162" s="9" t="s">
        <v>5</v>
      </c>
      <c r="C162" s="7" t="str">
        <f>HYPERLINK("http://www.geocities.jp/omk95/")</f>
        <v>http://www.geocities.jp/omk95/</v>
      </c>
      <c r="D162" s="3"/>
    </row>
    <row r="163" spans="2:4" ht="17.100000000000001" customHeight="1">
      <c r="B163" s="9" t="s">
        <v>6</v>
      </c>
      <c r="C163" s="7" t="str">
        <f>HYPERLINK("mailto:omkmitumori@ceres.ocn.ne.jp","omkmitumori@ceres.ocn.ne.jp")</f>
        <v>omkmitumori@ceres.ocn.ne.jp</v>
      </c>
      <c r="D163" s="3"/>
    </row>
    <row r="164" spans="2:4" ht="17.100000000000001" customHeight="1">
      <c r="B164" s="10" t="s">
        <v>257</v>
      </c>
      <c r="C164" s="14"/>
      <c r="D164" s="4"/>
    </row>
    <row r="166" spans="2:4" ht="17.100000000000001" customHeight="1">
      <c r="B166" s="8" t="s">
        <v>10</v>
      </c>
      <c r="C166" s="5" t="s">
        <v>56</v>
      </c>
      <c r="D166" s="2"/>
    </row>
    <row r="167" spans="2:4" ht="17.100000000000001" customHeight="1">
      <c r="B167" s="9" t="s">
        <v>4</v>
      </c>
      <c r="C167" s="6" t="s">
        <v>267</v>
      </c>
      <c r="D167" s="3"/>
    </row>
    <row r="168" spans="2:4" ht="17.100000000000001" customHeight="1">
      <c r="B168" s="9" t="s">
        <v>11</v>
      </c>
      <c r="C168" s="6" t="s">
        <v>57</v>
      </c>
      <c r="D168" s="3"/>
    </row>
    <row r="169" spans="2:4" ht="17.100000000000001" customHeight="1">
      <c r="B169" s="9" t="s">
        <v>12</v>
      </c>
      <c r="C169" s="6" t="s">
        <v>58</v>
      </c>
      <c r="D169" s="3"/>
    </row>
    <row r="170" spans="2:4" ht="17.100000000000001" customHeight="1">
      <c r="B170" s="9" t="s">
        <v>5</v>
      </c>
      <c r="C170" s="7"/>
      <c r="D170" s="3"/>
    </row>
    <row r="171" spans="2:4" ht="17.100000000000001" customHeight="1">
      <c r="B171" s="9" t="s">
        <v>6</v>
      </c>
      <c r="C171" s="7" t="str">
        <f>HYPERLINK("mailto:kak0348@cocoa.ocn.ne.jp","kak0348@cocoa.ocn.ne.jp")</f>
        <v>kak0348@cocoa.ocn.ne.jp</v>
      </c>
      <c r="D171" s="3"/>
    </row>
    <row r="172" spans="2:4" ht="17.100000000000001" customHeight="1">
      <c r="B172" s="10" t="s">
        <v>257</v>
      </c>
      <c r="C172" s="14"/>
      <c r="D172" s="4"/>
    </row>
    <row r="174" spans="2:4" ht="17.100000000000001" customHeight="1">
      <c r="B174" s="8" t="s">
        <v>10</v>
      </c>
      <c r="C174" s="5" t="s">
        <v>59</v>
      </c>
      <c r="D174" s="2"/>
    </row>
    <row r="175" spans="2:4" ht="17.100000000000001" customHeight="1">
      <c r="B175" s="9" t="s">
        <v>4</v>
      </c>
      <c r="C175" s="6" t="s">
        <v>60</v>
      </c>
      <c r="D175" s="3"/>
    </row>
    <row r="176" spans="2:4" ht="17.100000000000001" customHeight="1">
      <c r="B176" s="9" t="s">
        <v>11</v>
      </c>
      <c r="C176" s="6" t="s">
        <v>61</v>
      </c>
      <c r="D176" s="3"/>
    </row>
    <row r="177" spans="2:4" ht="17.100000000000001" customHeight="1">
      <c r="B177" s="9" t="s">
        <v>12</v>
      </c>
      <c r="C177" s="6" t="s">
        <v>62</v>
      </c>
      <c r="D177" s="3"/>
    </row>
    <row r="178" spans="2:4" ht="17.100000000000001" customHeight="1">
      <c r="B178" s="9" t="s">
        <v>5</v>
      </c>
      <c r="C178" s="7"/>
      <c r="D178" s="3"/>
    </row>
    <row r="179" spans="2:4" ht="17.100000000000001" customHeight="1">
      <c r="B179" s="9" t="s">
        <v>6</v>
      </c>
      <c r="C179" s="7" t="str">
        <f>HYPERLINK("mailto:h.kanie@kanie-kougyou.co.jp","h.kanie@kanie-kougyou.co.jp")</f>
        <v>h.kanie@kanie-kougyou.co.jp</v>
      </c>
      <c r="D179" s="3"/>
    </row>
    <row r="180" spans="2:4" ht="17.100000000000001" customHeight="1">
      <c r="B180" s="10" t="s">
        <v>257</v>
      </c>
      <c r="C180" s="14"/>
      <c r="D180" s="4"/>
    </row>
    <row r="182" spans="2:4" ht="17.100000000000001" customHeight="1">
      <c r="B182" s="8" t="s">
        <v>10</v>
      </c>
      <c r="C182" s="5" t="s">
        <v>63</v>
      </c>
      <c r="D182" s="2"/>
    </row>
    <row r="183" spans="2:4" ht="17.100000000000001" customHeight="1">
      <c r="B183" s="9" t="s">
        <v>4</v>
      </c>
      <c r="C183" s="6" t="s">
        <v>268</v>
      </c>
      <c r="D183" s="3"/>
    </row>
    <row r="184" spans="2:4" ht="17.100000000000001" customHeight="1">
      <c r="B184" s="9" t="s">
        <v>11</v>
      </c>
      <c r="C184" s="6" t="s">
        <v>64</v>
      </c>
      <c r="D184" s="3"/>
    </row>
    <row r="185" spans="2:4" ht="17.100000000000001" customHeight="1">
      <c r="B185" s="9" t="s">
        <v>12</v>
      </c>
      <c r="C185" s="6" t="s">
        <v>65</v>
      </c>
      <c r="D185" s="3"/>
    </row>
    <row r="186" spans="2:4" ht="17.100000000000001" customHeight="1">
      <c r="B186" s="9" t="s">
        <v>5</v>
      </c>
      <c r="C186" s="7"/>
      <c r="D186" s="3"/>
    </row>
    <row r="187" spans="2:4" ht="17.100000000000001" customHeight="1">
      <c r="B187" s="9" t="s">
        <v>6</v>
      </c>
      <c r="C187" s="7" t="str">
        <f>HYPERLINK("mailto:kaneko-s@jasmine.ocn.ne.jp","kaneko-s@jasmine.ocn.ne.jp")</f>
        <v>kaneko-s@jasmine.ocn.ne.jp</v>
      </c>
      <c r="D187" s="3"/>
    </row>
    <row r="188" spans="2:4" ht="17.100000000000001" customHeight="1">
      <c r="B188" s="10" t="s">
        <v>257</v>
      </c>
      <c r="C188" s="14"/>
      <c r="D188" s="4"/>
    </row>
    <row r="190" spans="2:4" ht="17.100000000000001" customHeight="1">
      <c r="B190" s="8" t="s">
        <v>10</v>
      </c>
      <c r="C190" s="5" t="s">
        <v>66</v>
      </c>
      <c r="D190" s="2"/>
    </row>
    <row r="191" spans="2:4" ht="17.100000000000001" customHeight="1">
      <c r="B191" s="9" t="s">
        <v>4</v>
      </c>
      <c r="C191" s="6" t="s">
        <v>269</v>
      </c>
      <c r="D191" s="3"/>
    </row>
    <row r="192" spans="2:4" ht="17.100000000000001" customHeight="1">
      <c r="B192" s="9" t="s">
        <v>11</v>
      </c>
      <c r="C192" s="6" t="s">
        <v>67</v>
      </c>
      <c r="D192" s="3"/>
    </row>
    <row r="193" spans="2:4" ht="17.100000000000001" customHeight="1">
      <c r="B193" s="9" t="s">
        <v>12</v>
      </c>
      <c r="C193" s="6" t="s">
        <v>68</v>
      </c>
      <c r="D193" s="3"/>
    </row>
    <row r="194" spans="2:4" ht="17.100000000000001" customHeight="1">
      <c r="B194" s="9" t="s">
        <v>5</v>
      </c>
      <c r="C194" s="7"/>
      <c r="D194" s="3"/>
    </row>
    <row r="195" spans="2:4" ht="17.100000000000001" customHeight="1">
      <c r="B195" s="9" t="s">
        <v>6</v>
      </c>
      <c r="C195" s="7" t="str">
        <f>HYPERLINK("mailto:331.al@kanehide.co.jp","331.al@kanehide.co.jp")</f>
        <v>331.al@kanehide.co.jp</v>
      </c>
      <c r="D195" s="3"/>
    </row>
    <row r="196" spans="2:4" ht="17.100000000000001" customHeight="1">
      <c r="B196" s="10" t="s">
        <v>257</v>
      </c>
      <c r="C196" s="14"/>
      <c r="D196" s="4"/>
    </row>
    <row r="198" spans="2:4" ht="17.100000000000001" customHeight="1">
      <c r="B198" s="8" t="s">
        <v>10</v>
      </c>
      <c r="C198" s="5" t="s">
        <v>69</v>
      </c>
      <c r="D198" s="2"/>
    </row>
    <row r="199" spans="2:4" ht="17.100000000000001" customHeight="1">
      <c r="B199" s="9" t="s">
        <v>4</v>
      </c>
      <c r="C199" s="6" t="s">
        <v>70</v>
      </c>
      <c r="D199" s="3"/>
    </row>
    <row r="200" spans="2:4" ht="17.100000000000001" customHeight="1">
      <c r="B200" s="9" t="s">
        <v>11</v>
      </c>
      <c r="C200" s="6" t="s">
        <v>71</v>
      </c>
      <c r="D200" s="3"/>
    </row>
    <row r="201" spans="2:4" ht="17.100000000000001" customHeight="1">
      <c r="B201" s="9" t="s">
        <v>12</v>
      </c>
      <c r="C201" s="6" t="s">
        <v>72</v>
      </c>
      <c r="D201" s="3"/>
    </row>
    <row r="202" spans="2:4" ht="17.100000000000001" customHeight="1">
      <c r="B202" s="9" t="s">
        <v>5</v>
      </c>
      <c r="C202" s="7"/>
      <c r="D202" s="3"/>
    </row>
    <row r="203" spans="2:4" ht="17.100000000000001" customHeight="1">
      <c r="B203" s="9" t="s">
        <v>6</v>
      </c>
      <c r="C203" s="7" t="str">
        <f>HYPERLINK("mailto:saito-rijyo@earth.ocn.ne.jp","saito-rijyo@earth.ocn.ne.jp")</f>
        <v>saito-rijyo@earth.ocn.ne.jp</v>
      </c>
      <c r="D203" s="3"/>
    </row>
    <row r="204" spans="2:4" ht="17.100000000000001" customHeight="1">
      <c r="B204" s="10" t="s">
        <v>257</v>
      </c>
      <c r="C204" s="14"/>
      <c r="D204" s="4"/>
    </row>
    <row r="206" spans="2:4" ht="17.100000000000001" customHeight="1">
      <c r="B206" s="8" t="s">
        <v>10</v>
      </c>
      <c r="C206" s="5" t="s">
        <v>73</v>
      </c>
      <c r="D206" s="2"/>
    </row>
    <row r="207" spans="2:4" ht="17.100000000000001" customHeight="1">
      <c r="B207" s="9" t="s">
        <v>4</v>
      </c>
      <c r="C207" s="6" t="s">
        <v>270</v>
      </c>
      <c r="D207" s="3"/>
    </row>
    <row r="208" spans="2:4" ht="17.100000000000001" customHeight="1">
      <c r="B208" s="9" t="s">
        <v>11</v>
      </c>
      <c r="C208" s="6" t="s">
        <v>74</v>
      </c>
      <c r="D208" s="3"/>
    </row>
    <row r="209" spans="2:4" ht="17.100000000000001" customHeight="1">
      <c r="B209" s="9" t="s">
        <v>12</v>
      </c>
      <c r="C209" s="6" t="s">
        <v>75</v>
      </c>
      <c r="D209" s="3"/>
    </row>
    <row r="210" spans="2:4" ht="17.100000000000001" customHeight="1">
      <c r="B210" s="9" t="s">
        <v>5</v>
      </c>
      <c r="C210" s="7"/>
      <c r="D210" s="3"/>
    </row>
    <row r="211" spans="2:4" ht="17.100000000000001" customHeight="1">
      <c r="B211" s="9" t="s">
        <v>6</v>
      </c>
      <c r="C211" s="7" t="str">
        <f>HYPERLINK("mailto:matsumoto@matsumoto-al.co.jp","matsumoto@matsumoto-al.co.jp")</f>
        <v>matsumoto@matsumoto-al.co.jp</v>
      </c>
      <c r="D211" s="3"/>
    </row>
    <row r="212" spans="2:4" ht="17.100000000000001" customHeight="1">
      <c r="B212" s="10" t="s">
        <v>257</v>
      </c>
      <c r="C212" s="14"/>
      <c r="D212" s="4"/>
    </row>
    <row r="214" spans="2:4" ht="17.100000000000001" customHeight="1">
      <c r="B214" s="8" t="s">
        <v>10</v>
      </c>
      <c r="C214" s="5" t="s">
        <v>344</v>
      </c>
      <c r="D214" s="2"/>
    </row>
    <row r="215" spans="2:4" ht="17.100000000000001" customHeight="1">
      <c r="B215" s="9" t="s">
        <v>4</v>
      </c>
      <c r="C215" s="6" t="s">
        <v>76</v>
      </c>
      <c r="D215" s="3"/>
    </row>
    <row r="216" spans="2:4" ht="17.100000000000001" customHeight="1">
      <c r="B216" s="9" t="s">
        <v>11</v>
      </c>
      <c r="C216" s="6" t="s">
        <v>77</v>
      </c>
      <c r="D216" s="3"/>
    </row>
    <row r="217" spans="2:4" ht="17.100000000000001" customHeight="1">
      <c r="B217" s="9" t="s">
        <v>12</v>
      </c>
      <c r="C217" s="6" t="s">
        <v>78</v>
      </c>
      <c r="D217" s="3"/>
    </row>
    <row r="218" spans="2:4" ht="17.100000000000001" customHeight="1">
      <c r="B218" s="9" t="s">
        <v>5</v>
      </c>
      <c r="C218" s="7"/>
      <c r="D218" s="3"/>
    </row>
    <row r="219" spans="2:4" ht="17.100000000000001" customHeight="1">
      <c r="B219" s="9" t="s">
        <v>6</v>
      </c>
      <c r="C219" s="7" t="str">
        <f>HYPERLINK("mailto:susumu.miyazawa@wb4.so-net.ne.jp","susumu.miyazawa@wb4.so-net.ne.jp")</f>
        <v>susumu.miyazawa@wb4.so-net.ne.jp</v>
      </c>
      <c r="D219" s="3"/>
    </row>
    <row r="220" spans="2:4" ht="17.100000000000001" customHeight="1">
      <c r="B220" s="10" t="s">
        <v>257</v>
      </c>
      <c r="C220" s="14"/>
      <c r="D220" s="4"/>
    </row>
    <row r="222" spans="2:4" ht="17.100000000000001" customHeight="1">
      <c r="B222" s="8" t="s">
        <v>10</v>
      </c>
      <c r="C222" s="5" t="s">
        <v>79</v>
      </c>
      <c r="D222" s="2"/>
    </row>
    <row r="223" spans="2:4" ht="17.100000000000001" customHeight="1">
      <c r="B223" s="9" t="s">
        <v>4</v>
      </c>
      <c r="C223" s="6" t="s">
        <v>271</v>
      </c>
      <c r="D223" s="3"/>
    </row>
    <row r="224" spans="2:4" ht="17.100000000000001" customHeight="1">
      <c r="B224" s="9" t="s">
        <v>11</v>
      </c>
      <c r="C224" s="6" t="s">
        <v>80</v>
      </c>
      <c r="D224" s="3"/>
    </row>
    <row r="225" spans="2:4" ht="17.100000000000001" customHeight="1">
      <c r="B225" s="9" t="s">
        <v>12</v>
      </c>
      <c r="C225" s="6" t="s">
        <v>81</v>
      </c>
      <c r="D225" s="3"/>
    </row>
    <row r="226" spans="2:4" ht="17.100000000000001" customHeight="1">
      <c r="B226" s="9" t="s">
        <v>5</v>
      </c>
      <c r="C226" s="7"/>
      <c r="D226" s="3"/>
    </row>
    <row r="227" spans="2:4" ht="17.100000000000001" customHeight="1">
      <c r="B227" s="9" t="s">
        <v>6</v>
      </c>
      <c r="C227" s="7" t="str">
        <f>HYPERLINK("mailto:shimada@gskd.co.jp","shimada@gskd.co.jp")</f>
        <v>shimada@gskd.co.jp</v>
      </c>
      <c r="D227" s="3"/>
    </row>
    <row r="228" spans="2:4" ht="17.100000000000001" customHeight="1">
      <c r="B228" s="10" t="s">
        <v>257</v>
      </c>
      <c r="C228" s="14"/>
      <c r="D228" s="4"/>
    </row>
    <row r="230" spans="2:4" ht="17.100000000000001" customHeight="1">
      <c r="B230" s="8" t="s">
        <v>10</v>
      </c>
      <c r="C230" s="5" t="s">
        <v>272</v>
      </c>
      <c r="D230" s="2"/>
    </row>
    <row r="231" spans="2:4" ht="17.100000000000001" customHeight="1">
      <c r="B231" s="9" t="s">
        <v>4</v>
      </c>
      <c r="C231" s="6" t="s">
        <v>82</v>
      </c>
      <c r="D231" s="3"/>
    </row>
    <row r="232" spans="2:4" ht="17.100000000000001" customHeight="1">
      <c r="B232" s="9" t="s">
        <v>11</v>
      </c>
      <c r="C232" s="6" t="s">
        <v>83</v>
      </c>
      <c r="D232" s="3"/>
    </row>
    <row r="233" spans="2:4" ht="17.100000000000001" customHeight="1">
      <c r="B233" s="9" t="s">
        <v>12</v>
      </c>
      <c r="C233" s="6" t="s">
        <v>84</v>
      </c>
      <c r="D233" s="3"/>
    </row>
    <row r="234" spans="2:4" ht="17.100000000000001" customHeight="1">
      <c r="B234" s="9" t="s">
        <v>5</v>
      </c>
      <c r="C234" s="7"/>
      <c r="D234" s="3"/>
    </row>
    <row r="235" spans="2:4" ht="17.100000000000001" customHeight="1">
      <c r="B235" s="9" t="s">
        <v>6</v>
      </c>
      <c r="C235" s="7" t="str">
        <f>HYPERLINK("mailto:kosei-kumaki@basil.ocn.ne.jp","kosei-kumaki@basil.ocn.ne.jp")</f>
        <v>kosei-kumaki@basil.ocn.ne.jp</v>
      </c>
      <c r="D235" s="3"/>
    </row>
    <row r="236" spans="2:4" ht="17.100000000000001" customHeight="1">
      <c r="B236" s="10" t="s">
        <v>257</v>
      </c>
      <c r="C236" s="14"/>
      <c r="D236" s="4"/>
    </row>
    <row r="238" spans="2:4" ht="17.100000000000001" customHeight="1">
      <c r="B238" s="8" t="s">
        <v>10</v>
      </c>
      <c r="C238" s="5" t="s">
        <v>85</v>
      </c>
      <c r="D238" s="2"/>
    </row>
    <row r="239" spans="2:4" ht="17.100000000000001" customHeight="1">
      <c r="B239" s="9" t="s">
        <v>4</v>
      </c>
      <c r="C239" s="6" t="s">
        <v>86</v>
      </c>
      <c r="D239" s="3"/>
    </row>
    <row r="240" spans="2:4" ht="17.100000000000001" customHeight="1">
      <c r="B240" s="9" t="s">
        <v>11</v>
      </c>
      <c r="C240" s="6" t="s">
        <v>87</v>
      </c>
      <c r="D240" s="3"/>
    </row>
    <row r="241" spans="2:4" ht="17.100000000000001" customHeight="1">
      <c r="B241" s="9" t="s">
        <v>12</v>
      </c>
      <c r="C241" s="6" t="s">
        <v>88</v>
      </c>
      <c r="D241" s="3"/>
    </row>
    <row r="242" spans="2:4" ht="17.100000000000001" customHeight="1">
      <c r="B242" s="9" t="s">
        <v>5</v>
      </c>
      <c r="C242" s="7" t="str">
        <f>HYPERLINK("http://www.cp-bohan.jp/")</f>
        <v>http://www.cp-bohan.jp/</v>
      </c>
      <c r="D242" s="3"/>
    </row>
    <row r="243" spans="2:4" ht="17.100000000000001" customHeight="1">
      <c r="B243" s="9" t="s">
        <v>6</v>
      </c>
      <c r="C243" s="7" t="str">
        <f>HYPERLINK("mailto:seiizou@godo-arbus.co.jp","seiizou@godo-arbus.co.jp")</f>
        <v>seiizou@godo-arbus.co.jp</v>
      </c>
      <c r="D243" s="3"/>
    </row>
    <row r="244" spans="2:4" ht="17.100000000000001" customHeight="1">
      <c r="B244" s="10" t="s">
        <v>257</v>
      </c>
      <c r="C244" s="14"/>
      <c r="D244" s="4"/>
    </row>
    <row r="246" spans="2:4" ht="17.100000000000001" customHeight="1">
      <c r="B246" s="8" t="s">
        <v>10</v>
      </c>
      <c r="C246" s="5" t="s">
        <v>309</v>
      </c>
      <c r="D246" s="2"/>
    </row>
    <row r="247" spans="2:4" ht="17.100000000000001" customHeight="1">
      <c r="B247" s="9" t="s">
        <v>4</v>
      </c>
      <c r="C247" s="6" t="s">
        <v>89</v>
      </c>
      <c r="D247" s="3"/>
    </row>
    <row r="248" spans="2:4" ht="17.100000000000001" customHeight="1">
      <c r="B248" s="9" t="s">
        <v>11</v>
      </c>
      <c r="C248" s="6" t="s">
        <v>90</v>
      </c>
      <c r="D248" s="3"/>
    </row>
    <row r="249" spans="2:4" ht="17.100000000000001" customHeight="1">
      <c r="B249" s="9" t="s">
        <v>12</v>
      </c>
      <c r="C249" s="6" t="s">
        <v>91</v>
      </c>
      <c r="D249" s="3"/>
    </row>
    <row r="250" spans="2:4" ht="17.100000000000001" customHeight="1">
      <c r="B250" s="9" t="s">
        <v>5</v>
      </c>
      <c r="C250" s="7" t="str">
        <f>HYPERLINK("http://www.sankyotateyama-al.co.jp/cp/index.html")</f>
        <v>http://www.sankyotateyama-al.co.jp/cp/index.html</v>
      </c>
      <c r="D250" s="3"/>
    </row>
    <row r="251" spans="2:4" ht="17.100000000000001" customHeight="1">
      <c r="B251" s="9" t="s">
        <v>6</v>
      </c>
      <c r="C251" s="7"/>
      <c r="D251" s="3"/>
    </row>
    <row r="252" spans="2:4" ht="17.100000000000001" customHeight="1">
      <c r="B252" s="10" t="s">
        <v>257</v>
      </c>
      <c r="C252" s="14"/>
      <c r="D252" s="4"/>
    </row>
    <row r="254" spans="2:4" ht="17.100000000000001" customHeight="1">
      <c r="B254" s="8" t="s">
        <v>10</v>
      </c>
      <c r="C254" s="5" t="s">
        <v>92</v>
      </c>
      <c r="D254" s="2"/>
    </row>
    <row r="255" spans="2:4" ht="17.100000000000001" customHeight="1">
      <c r="B255" s="9" t="s">
        <v>4</v>
      </c>
      <c r="C255" s="6" t="s">
        <v>93</v>
      </c>
      <c r="D255" s="3"/>
    </row>
    <row r="256" spans="2:4" ht="17.100000000000001" customHeight="1">
      <c r="B256" s="9" t="s">
        <v>11</v>
      </c>
      <c r="C256" s="6" t="s">
        <v>94</v>
      </c>
      <c r="D256" s="3"/>
    </row>
    <row r="257" spans="2:4" ht="17.100000000000001" customHeight="1">
      <c r="B257" s="9" t="s">
        <v>12</v>
      </c>
      <c r="C257" s="6" t="s">
        <v>95</v>
      </c>
      <c r="D257" s="3"/>
    </row>
    <row r="258" spans="2:4" ht="17.100000000000001" customHeight="1">
      <c r="B258" s="9" t="s">
        <v>5</v>
      </c>
      <c r="C258" s="7"/>
      <c r="D258" s="3"/>
    </row>
    <row r="259" spans="2:4" ht="17.100000000000001" customHeight="1">
      <c r="B259" s="9" t="s">
        <v>6</v>
      </c>
      <c r="C259" s="7" t="str">
        <f>HYPERLINK("mailto:m_sanwa@siren.ocn.ne.jp","m_sanwa@siren.ocn.ne.jp")</f>
        <v>m_sanwa@siren.ocn.ne.jp</v>
      </c>
      <c r="D259" s="3"/>
    </row>
    <row r="260" spans="2:4" ht="17.100000000000001" customHeight="1">
      <c r="B260" s="10" t="s">
        <v>257</v>
      </c>
      <c r="C260" s="14"/>
      <c r="D260" s="4"/>
    </row>
    <row r="262" spans="2:4" ht="17.100000000000001" customHeight="1">
      <c r="B262" s="8" t="s">
        <v>10</v>
      </c>
      <c r="C262" s="5" t="s">
        <v>96</v>
      </c>
      <c r="D262" s="2"/>
    </row>
    <row r="263" spans="2:4" ht="17.100000000000001" customHeight="1">
      <c r="B263" s="9" t="s">
        <v>4</v>
      </c>
      <c r="C263" s="6" t="s">
        <v>306</v>
      </c>
      <c r="D263" s="3"/>
    </row>
    <row r="264" spans="2:4" ht="17.100000000000001" customHeight="1">
      <c r="B264" s="9" t="s">
        <v>11</v>
      </c>
      <c r="C264" s="6" t="s">
        <v>307</v>
      </c>
      <c r="D264" s="3"/>
    </row>
    <row r="265" spans="2:4" ht="17.100000000000001" customHeight="1">
      <c r="B265" s="9" t="s">
        <v>12</v>
      </c>
      <c r="C265" s="6" t="s">
        <v>308</v>
      </c>
      <c r="D265" s="3"/>
    </row>
    <row r="266" spans="2:4" ht="17.100000000000001" customHeight="1">
      <c r="B266" s="9" t="s">
        <v>5</v>
      </c>
      <c r="C266" s="7" t="str">
        <f>HYPERLINK("http://www.sanwa-ss.co.jp/")</f>
        <v>http://www.sanwa-ss.co.jp/</v>
      </c>
      <c r="D266" s="3"/>
    </row>
    <row r="267" spans="2:4" ht="17.100000000000001" customHeight="1">
      <c r="B267" s="9" t="s">
        <v>6</v>
      </c>
      <c r="C267" s="7"/>
      <c r="D267" s="3"/>
    </row>
    <row r="268" spans="2:4" ht="17.100000000000001" customHeight="1">
      <c r="B268" s="10" t="s">
        <v>257</v>
      </c>
      <c r="C268" s="14"/>
      <c r="D268" s="4"/>
    </row>
    <row r="270" spans="2:4" ht="17.100000000000001" customHeight="1">
      <c r="B270" s="8" t="s">
        <v>10</v>
      </c>
      <c r="C270" s="5" t="s">
        <v>97</v>
      </c>
      <c r="D270" s="2"/>
    </row>
    <row r="271" spans="2:4" ht="17.100000000000001" customHeight="1">
      <c r="B271" s="9" t="s">
        <v>4</v>
      </c>
      <c r="C271" s="6"/>
      <c r="D271" s="3"/>
    </row>
    <row r="272" spans="2:4" ht="17.100000000000001" customHeight="1">
      <c r="B272" s="9" t="s">
        <v>11</v>
      </c>
      <c r="C272" s="6" t="s">
        <v>98</v>
      </c>
      <c r="D272" s="3"/>
    </row>
    <row r="273" spans="2:4" ht="17.100000000000001" customHeight="1">
      <c r="B273" s="9" t="s">
        <v>12</v>
      </c>
      <c r="C273" s="6" t="s">
        <v>99</v>
      </c>
      <c r="D273" s="3"/>
    </row>
    <row r="274" spans="2:4" ht="17.100000000000001" customHeight="1">
      <c r="B274" s="9" t="s">
        <v>5</v>
      </c>
      <c r="C274" s="7"/>
      <c r="D274" s="3"/>
    </row>
    <row r="275" spans="2:4" ht="17.100000000000001" customHeight="1">
      <c r="B275" s="9" t="s">
        <v>6</v>
      </c>
      <c r="C275" s="7" t="str">
        <f>HYPERLINK("mailto:seizoubu@shimizusash.ｃｏ.ｊｐ","seizoubu@shimizusash.ｃｏ.ｊｐ")</f>
        <v>seizoubu@shimizusash.ｃｏ.ｊｐ</v>
      </c>
      <c r="D275" s="3"/>
    </row>
    <row r="276" spans="2:4" ht="17.100000000000001" customHeight="1">
      <c r="B276" s="10" t="s">
        <v>257</v>
      </c>
      <c r="C276" s="14"/>
      <c r="D276" s="4"/>
    </row>
    <row r="278" spans="2:4" ht="17.100000000000001" customHeight="1">
      <c r="B278" s="8" t="s">
        <v>10</v>
      </c>
      <c r="C278" s="5" t="s">
        <v>100</v>
      </c>
      <c r="D278" s="2"/>
    </row>
    <row r="279" spans="2:4" ht="17.100000000000001" customHeight="1">
      <c r="B279" s="9" t="s">
        <v>4</v>
      </c>
      <c r="C279" s="6" t="s">
        <v>101</v>
      </c>
      <c r="D279" s="3"/>
    </row>
    <row r="280" spans="2:4" ht="17.100000000000001" customHeight="1">
      <c r="B280" s="9" t="s">
        <v>11</v>
      </c>
      <c r="C280" s="6" t="s">
        <v>102</v>
      </c>
      <c r="D280" s="3"/>
    </row>
    <row r="281" spans="2:4" ht="17.100000000000001" customHeight="1">
      <c r="B281" s="9" t="s">
        <v>12</v>
      </c>
      <c r="C281" s="6" t="s">
        <v>103</v>
      </c>
      <c r="D281" s="3"/>
    </row>
    <row r="282" spans="2:4" ht="17.100000000000001" customHeight="1">
      <c r="B282" s="9" t="s">
        <v>5</v>
      </c>
      <c r="C282" s="7"/>
      <c r="D282" s="3"/>
    </row>
    <row r="283" spans="2:4" ht="17.100000000000001" customHeight="1">
      <c r="B283" s="9" t="s">
        <v>6</v>
      </c>
      <c r="C283" s="7"/>
      <c r="D283" s="3"/>
    </row>
    <row r="284" spans="2:4" ht="17.100000000000001" customHeight="1">
      <c r="B284" s="10" t="s">
        <v>257</v>
      </c>
      <c r="C284" s="14"/>
      <c r="D284" s="4"/>
    </row>
    <row r="286" spans="2:4" ht="17.100000000000001" customHeight="1">
      <c r="B286" s="8" t="s">
        <v>10</v>
      </c>
      <c r="C286" s="5" t="s">
        <v>104</v>
      </c>
      <c r="D286" s="2"/>
    </row>
    <row r="287" spans="2:4" ht="17.100000000000001" customHeight="1">
      <c r="B287" s="9" t="s">
        <v>4</v>
      </c>
      <c r="C287" s="6" t="s">
        <v>105</v>
      </c>
      <c r="D287" s="3"/>
    </row>
    <row r="288" spans="2:4" ht="17.100000000000001" customHeight="1">
      <c r="B288" s="9" t="s">
        <v>11</v>
      </c>
      <c r="C288" s="6" t="s">
        <v>106</v>
      </c>
      <c r="D288" s="3"/>
    </row>
    <row r="289" spans="2:4" ht="17.100000000000001" customHeight="1">
      <c r="B289" s="9" t="s">
        <v>12</v>
      </c>
      <c r="C289" s="6" t="s">
        <v>107</v>
      </c>
      <c r="D289" s="3"/>
    </row>
    <row r="290" spans="2:4" ht="17.100000000000001" customHeight="1">
      <c r="B290" s="9" t="s">
        <v>5</v>
      </c>
      <c r="C290" s="7" t="str">
        <f>HYPERLINK("http://www.shinsosash.com/")</f>
        <v>http://www.shinsosash.com/</v>
      </c>
      <c r="D290" s="3"/>
    </row>
    <row r="291" spans="2:4" ht="17.100000000000001" customHeight="1">
      <c r="B291" s="9" t="s">
        <v>6</v>
      </c>
      <c r="C291" s="7" t="str">
        <f>HYPERLINK("mailto:shinsosash@nifty.com","shinsosash@nifty.com")</f>
        <v>shinsosash@nifty.com</v>
      </c>
      <c r="D291" s="3"/>
    </row>
    <row r="292" spans="2:4" ht="17.100000000000001" customHeight="1">
      <c r="B292" s="10" t="s">
        <v>257</v>
      </c>
      <c r="C292" s="14"/>
      <c r="D292" s="4"/>
    </row>
    <row r="294" spans="2:4" ht="17.100000000000001" customHeight="1">
      <c r="B294" s="44" t="s">
        <v>296</v>
      </c>
      <c r="C294" s="45" t="s">
        <v>338</v>
      </c>
      <c r="D294" s="46"/>
    </row>
    <row r="295" spans="2:4" ht="17.100000000000001" customHeight="1">
      <c r="B295" s="47" t="s">
        <v>297</v>
      </c>
      <c r="C295" s="48" t="s">
        <v>93</v>
      </c>
      <c r="D295" s="49"/>
    </row>
    <row r="296" spans="2:4" ht="17.100000000000001" customHeight="1">
      <c r="B296" s="47" t="s">
        <v>299</v>
      </c>
      <c r="C296" s="48" t="s">
        <v>339</v>
      </c>
      <c r="D296" s="49"/>
    </row>
    <row r="297" spans="2:4" ht="17.100000000000001" customHeight="1">
      <c r="B297" s="47" t="s">
        <v>301</v>
      </c>
      <c r="C297" s="48" t="s">
        <v>340</v>
      </c>
      <c r="D297" s="49"/>
    </row>
    <row r="298" spans="2:4" ht="17.100000000000001" customHeight="1">
      <c r="B298" s="47" t="s">
        <v>303</v>
      </c>
      <c r="C298" s="35" t="s">
        <v>341</v>
      </c>
      <c r="D298" s="49"/>
    </row>
    <row r="299" spans="2:4" ht="17.100000000000001" customHeight="1">
      <c r="B299" s="47" t="s">
        <v>305</v>
      </c>
      <c r="C299" s="35" t="s">
        <v>342</v>
      </c>
      <c r="D299" s="49"/>
    </row>
    <row r="300" spans="2:4" ht="17.100000000000001" customHeight="1">
      <c r="B300" s="50" t="s">
        <v>257</v>
      </c>
      <c r="C300" s="51"/>
      <c r="D300" s="52"/>
    </row>
    <row r="301" spans="2:4" s="53" customFormat="1" ht="17.100000000000001" customHeight="1">
      <c r="B301" s="38"/>
      <c r="C301" s="38"/>
      <c r="D301" s="38"/>
    </row>
    <row r="303" spans="2:4" ht="17.100000000000001" customHeight="1">
      <c r="B303" s="8" t="s">
        <v>10</v>
      </c>
      <c r="C303" s="5" t="s">
        <v>108</v>
      </c>
      <c r="D303" s="2"/>
    </row>
    <row r="304" spans="2:4" ht="17.100000000000001" customHeight="1">
      <c r="B304" s="9" t="s">
        <v>4</v>
      </c>
      <c r="C304" s="6" t="s">
        <v>109</v>
      </c>
      <c r="D304" s="3"/>
    </row>
    <row r="305" spans="2:4" ht="17.100000000000001" customHeight="1">
      <c r="B305" s="9" t="s">
        <v>11</v>
      </c>
      <c r="C305" s="6" t="s">
        <v>110</v>
      </c>
      <c r="D305" s="3"/>
    </row>
    <row r="306" spans="2:4" ht="17.100000000000001" customHeight="1">
      <c r="B306" s="9" t="s">
        <v>12</v>
      </c>
      <c r="C306" s="6" t="s">
        <v>111</v>
      </c>
      <c r="D306" s="3"/>
    </row>
    <row r="307" spans="2:4" ht="17.100000000000001" customHeight="1">
      <c r="B307" s="9" t="s">
        <v>5</v>
      </c>
      <c r="C307" s="7"/>
      <c r="D307" s="3"/>
    </row>
    <row r="308" spans="2:4" ht="17.100000000000001" customHeight="1">
      <c r="B308" s="9" t="s">
        <v>6</v>
      </c>
      <c r="C308" s="7" t="str">
        <f>HYPERLINK("mailto:suda-ss@proof.ocn.ne.jp","suda-ss@proof.ocn.ne.jp")</f>
        <v>suda-ss@proof.ocn.ne.jp</v>
      </c>
      <c r="D308" s="3"/>
    </row>
    <row r="309" spans="2:4" ht="17.100000000000001" customHeight="1">
      <c r="B309" s="10" t="s">
        <v>257</v>
      </c>
      <c r="C309" s="14"/>
      <c r="D309" s="4"/>
    </row>
    <row r="311" spans="2:4" ht="17.100000000000001" customHeight="1">
      <c r="B311" s="8" t="s">
        <v>10</v>
      </c>
      <c r="C311" s="5" t="s">
        <v>112</v>
      </c>
      <c r="D311" s="2"/>
    </row>
    <row r="312" spans="2:4" ht="17.100000000000001" customHeight="1">
      <c r="B312" s="9" t="s">
        <v>4</v>
      </c>
      <c r="C312" s="6" t="s">
        <v>273</v>
      </c>
      <c r="D312" s="3"/>
    </row>
    <row r="313" spans="2:4" ht="17.100000000000001" customHeight="1">
      <c r="B313" s="9" t="s">
        <v>11</v>
      </c>
      <c r="C313" s="6" t="s">
        <v>113</v>
      </c>
      <c r="D313" s="3"/>
    </row>
    <row r="314" spans="2:4" ht="17.100000000000001" customHeight="1">
      <c r="B314" s="9" t="s">
        <v>12</v>
      </c>
      <c r="C314" s="6" t="s">
        <v>114</v>
      </c>
      <c r="D314" s="3"/>
    </row>
    <row r="315" spans="2:4" ht="17.100000000000001" customHeight="1">
      <c r="B315" s="9" t="s">
        <v>5</v>
      </c>
      <c r="C315" s="7"/>
      <c r="D315" s="3"/>
    </row>
    <row r="316" spans="2:4" ht="17.100000000000001" customHeight="1">
      <c r="B316" s="9" t="s">
        <v>6</v>
      </c>
      <c r="C316" s="7" t="str">
        <f>HYPERLINK("mailto:seikousha@nsdpd.co.jp","seikousha@nsdpd.co.jp")</f>
        <v>seikousha@nsdpd.co.jp</v>
      </c>
      <c r="D316" s="3"/>
    </row>
    <row r="317" spans="2:4" ht="17.100000000000001" customHeight="1">
      <c r="B317" s="10" t="s">
        <v>257</v>
      </c>
      <c r="C317" s="14"/>
      <c r="D317" s="4"/>
    </row>
    <row r="319" spans="2:4" ht="17.100000000000001" customHeight="1">
      <c r="B319" s="8" t="s">
        <v>10</v>
      </c>
      <c r="C319" s="5" t="s">
        <v>115</v>
      </c>
      <c r="D319" s="2"/>
    </row>
    <row r="320" spans="2:4" ht="17.100000000000001" customHeight="1">
      <c r="B320" s="9" t="s">
        <v>4</v>
      </c>
      <c r="C320" s="6" t="s">
        <v>116</v>
      </c>
      <c r="D320" s="3"/>
    </row>
    <row r="321" spans="2:4" ht="17.100000000000001" customHeight="1">
      <c r="B321" s="9" t="s">
        <v>11</v>
      </c>
      <c r="C321" s="6" t="s">
        <v>117</v>
      </c>
      <c r="D321" s="3"/>
    </row>
    <row r="322" spans="2:4" ht="17.100000000000001" customHeight="1">
      <c r="B322" s="9" t="s">
        <v>12</v>
      </c>
      <c r="C322" s="6" t="s">
        <v>118</v>
      </c>
      <c r="D322" s="3"/>
    </row>
    <row r="323" spans="2:4" ht="17.100000000000001" customHeight="1">
      <c r="B323" s="9" t="s">
        <v>5</v>
      </c>
      <c r="C323" s="7"/>
      <c r="D323" s="3"/>
    </row>
    <row r="324" spans="2:4" ht="17.100000000000001" customHeight="1">
      <c r="B324" s="9" t="s">
        <v>6</v>
      </c>
      <c r="C324" s="7" t="str">
        <f>HYPERLINK("mailto:kouzu@central-sash.co.jp","kouzu@central-sash.co.jp")</f>
        <v>kouzu@central-sash.co.jp</v>
      </c>
      <c r="D324" s="3"/>
    </row>
    <row r="325" spans="2:4" ht="17.100000000000001" customHeight="1">
      <c r="B325" s="10" t="s">
        <v>257</v>
      </c>
      <c r="C325" s="14"/>
      <c r="D325" s="4"/>
    </row>
    <row r="327" spans="2:4" ht="17.100000000000001" customHeight="1">
      <c r="B327" s="8" t="s">
        <v>10</v>
      </c>
      <c r="C327" s="5" t="s">
        <v>119</v>
      </c>
      <c r="D327" s="2"/>
    </row>
    <row r="328" spans="2:4" ht="17.100000000000001" customHeight="1">
      <c r="B328" s="9" t="s">
        <v>4</v>
      </c>
      <c r="C328" s="6" t="s">
        <v>274</v>
      </c>
      <c r="D328" s="3"/>
    </row>
    <row r="329" spans="2:4" ht="17.100000000000001" customHeight="1">
      <c r="B329" s="9" t="s">
        <v>11</v>
      </c>
      <c r="C329" s="6" t="s">
        <v>120</v>
      </c>
      <c r="D329" s="3"/>
    </row>
    <row r="330" spans="2:4" ht="17.100000000000001" customHeight="1">
      <c r="B330" s="9" t="s">
        <v>12</v>
      </c>
      <c r="C330" s="6" t="s">
        <v>121</v>
      </c>
      <c r="D330" s="3"/>
    </row>
    <row r="331" spans="2:4" ht="17.100000000000001" customHeight="1">
      <c r="B331" s="9" t="s">
        <v>5</v>
      </c>
      <c r="C331" s="7"/>
      <c r="D331" s="3"/>
    </row>
    <row r="332" spans="2:4" ht="17.100000000000001" customHeight="1">
      <c r="B332" s="9" t="s">
        <v>6</v>
      </c>
      <c r="C332" s="7" t="str">
        <f>HYPERLINK("mailto:t.toriumi@daiden-koki.co.jp","t.toriumi@daiden-koki.co.jp")</f>
        <v>t.toriumi@daiden-koki.co.jp</v>
      </c>
      <c r="D332" s="3"/>
    </row>
    <row r="333" spans="2:4" ht="17.100000000000001" customHeight="1">
      <c r="B333" s="10" t="s">
        <v>257</v>
      </c>
      <c r="C333" s="14"/>
      <c r="D333" s="4"/>
    </row>
    <row r="335" spans="2:4" ht="17.100000000000001" customHeight="1">
      <c r="B335" s="8" t="s">
        <v>10</v>
      </c>
      <c r="C335" s="5" t="s">
        <v>122</v>
      </c>
      <c r="D335" s="2"/>
    </row>
    <row r="336" spans="2:4" ht="17.100000000000001" customHeight="1">
      <c r="B336" s="9" t="s">
        <v>4</v>
      </c>
      <c r="C336" s="6" t="s">
        <v>275</v>
      </c>
      <c r="D336" s="3"/>
    </row>
    <row r="337" spans="2:4" ht="17.100000000000001" customHeight="1">
      <c r="B337" s="9" t="s">
        <v>11</v>
      </c>
      <c r="C337" s="6" t="s">
        <v>123</v>
      </c>
      <c r="D337" s="3"/>
    </row>
    <row r="338" spans="2:4" ht="17.100000000000001" customHeight="1">
      <c r="B338" s="9" t="s">
        <v>12</v>
      </c>
      <c r="C338" s="6" t="s">
        <v>124</v>
      </c>
      <c r="D338" s="3"/>
    </row>
    <row r="339" spans="2:4" ht="17.100000000000001" customHeight="1">
      <c r="B339" s="9" t="s">
        <v>5</v>
      </c>
      <c r="C339" s="7"/>
      <c r="D339" s="3"/>
    </row>
    <row r="340" spans="2:4" ht="17.100000000000001" customHeight="1">
      <c r="B340" s="9" t="s">
        <v>6</v>
      </c>
      <c r="C340" s="7" t="str">
        <f>HYPERLINK("mailto:eigyo@taiyo.gr.jp","eigyo@taiyo.gr.jp")</f>
        <v>eigyo@taiyo.gr.jp</v>
      </c>
      <c r="D340" s="3"/>
    </row>
    <row r="341" spans="2:4" ht="17.100000000000001" customHeight="1">
      <c r="B341" s="10" t="s">
        <v>257</v>
      </c>
      <c r="C341" s="14"/>
      <c r="D341" s="4"/>
    </row>
    <row r="343" spans="2:4" ht="17.100000000000001" customHeight="1">
      <c r="B343" s="8" t="s">
        <v>10</v>
      </c>
      <c r="C343" s="5" t="s">
        <v>125</v>
      </c>
      <c r="D343" s="2"/>
    </row>
    <row r="344" spans="2:4" ht="17.100000000000001" customHeight="1">
      <c r="B344" s="9" t="s">
        <v>4</v>
      </c>
      <c r="C344" s="6" t="s">
        <v>276</v>
      </c>
      <c r="D344" s="3"/>
    </row>
    <row r="345" spans="2:4" ht="17.100000000000001" customHeight="1">
      <c r="B345" s="9" t="s">
        <v>11</v>
      </c>
      <c r="C345" s="6" t="s">
        <v>126</v>
      </c>
      <c r="D345" s="3"/>
    </row>
    <row r="346" spans="2:4" ht="17.100000000000001" customHeight="1">
      <c r="B346" s="9" t="s">
        <v>12</v>
      </c>
      <c r="C346" s="6" t="s">
        <v>127</v>
      </c>
      <c r="D346" s="3"/>
    </row>
    <row r="347" spans="2:4" ht="17.100000000000001" customHeight="1">
      <c r="B347" s="9" t="s">
        <v>5</v>
      </c>
      <c r="C347" s="7"/>
      <c r="D347" s="3"/>
    </row>
    <row r="348" spans="2:4" ht="17.100000000000001" customHeight="1">
      <c r="B348" s="9" t="s">
        <v>6</v>
      </c>
      <c r="C348" s="7" t="str">
        <f>HYPERLINK("mailto:shimizu@takafugjinet.jp","shimizu@takafugjinet.jp")</f>
        <v>shimizu@takafugjinet.jp</v>
      </c>
      <c r="D348" s="3"/>
    </row>
    <row r="349" spans="2:4" ht="17.100000000000001" customHeight="1">
      <c r="B349" s="10" t="s">
        <v>257</v>
      </c>
      <c r="C349" s="14"/>
      <c r="D349" s="4"/>
    </row>
    <row r="351" spans="2:4" ht="17.100000000000001" customHeight="1">
      <c r="B351" s="8" t="s">
        <v>10</v>
      </c>
      <c r="C351" s="5" t="s">
        <v>128</v>
      </c>
      <c r="D351" s="2"/>
    </row>
    <row r="352" spans="2:4" ht="17.100000000000001" customHeight="1">
      <c r="B352" s="9" t="s">
        <v>4</v>
      </c>
      <c r="C352" s="6" t="s">
        <v>277</v>
      </c>
      <c r="D352" s="3"/>
    </row>
    <row r="353" spans="2:4" ht="17.100000000000001" customHeight="1">
      <c r="B353" s="9" t="s">
        <v>11</v>
      </c>
      <c r="C353" s="6" t="s">
        <v>129</v>
      </c>
      <c r="D353" s="3"/>
    </row>
    <row r="354" spans="2:4" ht="17.100000000000001" customHeight="1">
      <c r="B354" s="9" t="s">
        <v>12</v>
      </c>
      <c r="C354" s="6" t="s">
        <v>130</v>
      </c>
      <c r="D354" s="3"/>
    </row>
    <row r="355" spans="2:4" ht="17.100000000000001" customHeight="1">
      <c r="B355" s="9" t="s">
        <v>5</v>
      </c>
      <c r="C355" s="7"/>
      <c r="D355" s="3"/>
    </row>
    <row r="356" spans="2:4" ht="17.100000000000001" customHeight="1">
      <c r="B356" s="9" t="s">
        <v>6</v>
      </c>
      <c r="C356" s="7" t="str">
        <f>HYPERLINK("mailto:fire@tanakasash.co.jp","fire@tanakasash.co.jp")</f>
        <v>fire@tanakasash.co.jp</v>
      </c>
      <c r="D356" s="3"/>
    </row>
    <row r="357" spans="2:4" ht="17.100000000000001" customHeight="1">
      <c r="B357" s="10" t="s">
        <v>257</v>
      </c>
      <c r="C357" s="14"/>
      <c r="D357" s="4"/>
    </row>
    <row r="359" spans="2:4" ht="17.100000000000001" customHeight="1">
      <c r="B359" s="8" t="s">
        <v>10</v>
      </c>
      <c r="C359" s="5" t="s">
        <v>131</v>
      </c>
      <c r="D359" s="2"/>
    </row>
    <row r="360" spans="2:4" ht="17.100000000000001" customHeight="1">
      <c r="B360" s="9" t="s">
        <v>4</v>
      </c>
      <c r="C360" s="6" t="s">
        <v>132</v>
      </c>
      <c r="D360" s="3"/>
    </row>
    <row r="361" spans="2:4" ht="17.100000000000001" customHeight="1">
      <c r="B361" s="9" t="s">
        <v>11</v>
      </c>
      <c r="C361" s="6" t="s">
        <v>133</v>
      </c>
      <c r="D361" s="3"/>
    </row>
    <row r="362" spans="2:4" ht="17.100000000000001" customHeight="1">
      <c r="B362" s="9" t="s">
        <v>12</v>
      </c>
      <c r="C362" s="6" t="s">
        <v>134</v>
      </c>
      <c r="D362" s="3"/>
    </row>
    <row r="363" spans="2:4" ht="17.100000000000001" customHeight="1">
      <c r="B363" s="9" t="s">
        <v>5</v>
      </c>
      <c r="C363" s="7"/>
      <c r="D363" s="3"/>
    </row>
    <row r="364" spans="2:4" ht="17.100000000000001" customHeight="1">
      <c r="B364" s="9" t="s">
        <v>6</v>
      </c>
      <c r="C364" s="7" t="str">
        <f>HYPERLINK("mailto:h-kanri@c-kouken.com","h-kanri@c-kouken.com")</f>
        <v>h-kanri@c-kouken.com</v>
      </c>
      <c r="D364" s="3"/>
    </row>
    <row r="365" spans="2:4" ht="17.100000000000001" customHeight="1">
      <c r="B365" s="10" t="s">
        <v>257</v>
      </c>
      <c r="C365" s="14"/>
      <c r="D365" s="4"/>
    </row>
    <row r="367" spans="2:4" ht="17.100000000000001" customHeight="1">
      <c r="B367" s="8" t="s">
        <v>10</v>
      </c>
      <c r="C367" s="5" t="s">
        <v>135</v>
      </c>
      <c r="D367" s="2"/>
    </row>
    <row r="368" spans="2:4" ht="17.100000000000001" customHeight="1">
      <c r="B368" s="9" t="s">
        <v>4</v>
      </c>
      <c r="C368" s="6" t="s">
        <v>136</v>
      </c>
      <c r="D368" s="3"/>
    </row>
    <row r="369" spans="2:4" ht="17.100000000000001" customHeight="1">
      <c r="B369" s="9" t="s">
        <v>11</v>
      </c>
      <c r="C369" s="6" t="s">
        <v>137</v>
      </c>
      <c r="D369" s="3"/>
    </row>
    <row r="370" spans="2:4" ht="17.100000000000001" customHeight="1">
      <c r="B370" s="9" t="s">
        <v>12</v>
      </c>
      <c r="C370" s="6" t="s">
        <v>138</v>
      </c>
      <c r="D370" s="3"/>
    </row>
    <row r="371" spans="2:4" ht="17.100000000000001" customHeight="1">
      <c r="B371" s="9" t="s">
        <v>5</v>
      </c>
      <c r="C371" s="7" t="str">
        <f>HYPERLINK("http://www.t-namiken.co.jp/")</f>
        <v>http://www.t-namiken.co.jp/</v>
      </c>
      <c r="D371" s="3"/>
    </row>
    <row r="372" spans="2:4" ht="17.100000000000001" customHeight="1">
      <c r="B372" s="9" t="s">
        <v>6</v>
      </c>
      <c r="C372" s="7" t="str">
        <f>HYPERLINK("mailto:biru@t-namiken.co.jp","biru@t-namiken.co.jp")</f>
        <v>biru@t-namiken.co.jp</v>
      </c>
      <c r="D372" s="3"/>
    </row>
    <row r="373" spans="2:4" ht="17.100000000000001" customHeight="1">
      <c r="B373" s="10" t="s">
        <v>257</v>
      </c>
      <c r="C373" s="14"/>
      <c r="D373" s="4"/>
    </row>
    <row r="375" spans="2:4" ht="17.100000000000001" customHeight="1">
      <c r="B375" s="8" t="s">
        <v>10</v>
      </c>
      <c r="C375" s="5" t="s">
        <v>139</v>
      </c>
      <c r="D375" s="2"/>
    </row>
    <row r="376" spans="2:4" ht="17.100000000000001" customHeight="1">
      <c r="B376" s="9" t="s">
        <v>4</v>
      </c>
      <c r="C376" s="6" t="s">
        <v>278</v>
      </c>
      <c r="D376" s="3"/>
    </row>
    <row r="377" spans="2:4" ht="17.100000000000001" customHeight="1">
      <c r="B377" s="9" t="s">
        <v>11</v>
      </c>
      <c r="C377" s="6" t="s">
        <v>140</v>
      </c>
      <c r="D377" s="3"/>
    </row>
    <row r="378" spans="2:4" ht="17.100000000000001" customHeight="1">
      <c r="B378" s="9" t="s">
        <v>12</v>
      </c>
      <c r="C378" s="6" t="s">
        <v>141</v>
      </c>
      <c r="D378" s="3"/>
    </row>
    <row r="379" spans="2:4" ht="17.100000000000001" customHeight="1">
      <c r="B379" s="9" t="s">
        <v>5</v>
      </c>
      <c r="C379" s="7"/>
      <c r="D379" s="3"/>
    </row>
    <row r="380" spans="2:4" ht="17.100000000000001" customHeight="1">
      <c r="B380" s="9" t="s">
        <v>6</v>
      </c>
      <c r="C380" s="7" t="str">
        <f>HYPERLINK("mailto:a_tejima@nsdpd.co.jp","a_tejima@nsdpd.co.jp")</f>
        <v>a_tejima@nsdpd.co.jp</v>
      </c>
      <c r="D380" s="3"/>
    </row>
    <row r="381" spans="2:4" ht="17.100000000000001" customHeight="1">
      <c r="B381" s="10" t="s">
        <v>257</v>
      </c>
      <c r="C381" s="14"/>
      <c r="D381" s="4"/>
    </row>
    <row r="383" spans="2:4" ht="17.100000000000001" customHeight="1">
      <c r="B383" s="8" t="s">
        <v>10</v>
      </c>
      <c r="C383" s="5" t="s">
        <v>142</v>
      </c>
      <c r="D383" s="2"/>
    </row>
    <row r="384" spans="2:4" ht="17.100000000000001" customHeight="1">
      <c r="B384" s="9" t="s">
        <v>4</v>
      </c>
      <c r="C384" s="6" t="s">
        <v>279</v>
      </c>
      <c r="D384" s="3"/>
    </row>
    <row r="385" spans="2:4" ht="17.100000000000001" customHeight="1">
      <c r="B385" s="9" t="s">
        <v>11</v>
      </c>
      <c r="C385" s="6" t="s">
        <v>143</v>
      </c>
      <c r="D385" s="3"/>
    </row>
    <row r="386" spans="2:4" ht="17.100000000000001" customHeight="1">
      <c r="B386" s="9" t="s">
        <v>12</v>
      </c>
      <c r="C386" s="6" t="s">
        <v>144</v>
      </c>
      <c r="D386" s="3"/>
    </row>
    <row r="387" spans="2:4" ht="17.100000000000001" customHeight="1">
      <c r="B387" s="9" t="s">
        <v>5</v>
      </c>
      <c r="C387" s="7"/>
      <c r="D387" s="3"/>
    </row>
    <row r="388" spans="2:4" ht="17.100000000000001" customHeight="1">
      <c r="B388" s="9" t="s">
        <v>6</v>
      </c>
      <c r="C388" s="7" t="str">
        <f>HYPERLINK("mailto:y_komatsu@tejima-ss.co.jp","y_komatsu@tejima-ss.co.jp")</f>
        <v>y_komatsu@tejima-ss.co.jp</v>
      </c>
      <c r="D388" s="3"/>
    </row>
    <row r="389" spans="2:4" ht="17.100000000000001" customHeight="1">
      <c r="B389" s="10" t="s">
        <v>257</v>
      </c>
      <c r="C389" s="14"/>
      <c r="D389" s="4"/>
    </row>
    <row r="391" spans="2:4" ht="17.100000000000001" customHeight="1">
      <c r="B391" s="8" t="s">
        <v>10</v>
      </c>
      <c r="C391" s="5" t="s">
        <v>145</v>
      </c>
      <c r="D391" s="2"/>
    </row>
    <row r="392" spans="2:4" ht="17.100000000000001" customHeight="1">
      <c r="B392" s="9" t="s">
        <v>4</v>
      </c>
      <c r="C392" s="6" t="s">
        <v>280</v>
      </c>
      <c r="D392" s="3"/>
    </row>
    <row r="393" spans="2:4" ht="17.100000000000001" customHeight="1">
      <c r="B393" s="9" t="s">
        <v>11</v>
      </c>
      <c r="C393" s="6" t="s">
        <v>146</v>
      </c>
      <c r="D393" s="3"/>
    </row>
    <row r="394" spans="2:4" ht="17.100000000000001" customHeight="1">
      <c r="B394" s="9" t="s">
        <v>12</v>
      </c>
      <c r="C394" s="6" t="s">
        <v>147</v>
      </c>
      <c r="D394" s="3"/>
    </row>
    <row r="395" spans="2:4" ht="17.100000000000001" customHeight="1">
      <c r="B395" s="9" t="s">
        <v>5</v>
      </c>
      <c r="C395" s="7"/>
      <c r="D395" s="3"/>
    </row>
    <row r="396" spans="2:4" ht="17.100000000000001" customHeight="1">
      <c r="B396" s="9" t="s">
        <v>6</v>
      </c>
      <c r="C396" s="7" t="str">
        <f>HYPERLINK("mailto:mouji@entrard.co.jp","mouji@entrard.co.jp")</f>
        <v>mouji@entrard.co.jp</v>
      </c>
      <c r="D396" s="3"/>
    </row>
    <row r="397" spans="2:4" ht="17.100000000000001" customHeight="1">
      <c r="B397" s="10" t="s">
        <v>257</v>
      </c>
      <c r="C397" s="14"/>
      <c r="D397" s="4"/>
    </row>
    <row r="399" spans="2:4" ht="17.100000000000001" customHeight="1">
      <c r="B399" s="8" t="s">
        <v>10</v>
      </c>
      <c r="C399" s="5" t="s">
        <v>148</v>
      </c>
      <c r="D399" s="2"/>
    </row>
    <row r="400" spans="2:4" ht="17.100000000000001" customHeight="1">
      <c r="B400" s="9" t="s">
        <v>4</v>
      </c>
      <c r="C400" s="6" t="s">
        <v>281</v>
      </c>
      <c r="D400" s="3"/>
    </row>
    <row r="401" spans="2:4" ht="17.100000000000001" customHeight="1">
      <c r="B401" s="9" t="s">
        <v>11</v>
      </c>
      <c r="C401" s="6" t="s">
        <v>149</v>
      </c>
      <c r="D401" s="3"/>
    </row>
    <row r="402" spans="2:4" ht="17.100000000000001" customHeight="1">
      <c r="B402" s="9" t="s">
        <v>12</v>
      </c>
      <c r="C402" s="6" t="s">
        <v>150</v>
      </c>
      <c r="D402" s="3"/>
    </row>
    <row r="403" spans="2:4" ht="17.100000000000001" customHeight="1">
      <c r="B403" s="9" t="s">
        <v>5</v>
      </c>
      <c r="C403" s="7"/>
      <c r="D403" s="3"/>
    </row>
    <row r="404" spans="2:4" ht="17.100000000000001" customHeight="1">
      <c r="B404" s="9" t="s">
        <v>6</v>
      </c>
      <c r="C404" s="7" t="str">
        <f>HYPERLINK("mailto:sales02@dohken.jp","sales02@dohken.jp")</f>
        <v>sales02@dohken.jp</v>
      </c>
      <c r="D404" s="3"/>
    </row>
    <row r="405" spans="2:4" ht="17.100000000000001" customHeight="1">
      <c r="B405" s="10" t="s">
        <v>257</v>
      </c>
      <c r="C405" s="14"/>
      <c r="D405" s="4"/>
    </row>
    <row r="407" spans="2:4" ht="17.100000000000001" customHeight="1">
      <c r="B407" s="54" t="s">
        <v>10</v>
      </c>
      <c r="C407" s="55" t="s">
        <v>345</v>
      </c>
      <c r="D407" s="2"/>
    </row>
    <row r="408" spans="2:4" ht="17.100000000000001" customHeight="1">
      <c r="B408" s="56" t="s">
        <v>4</v>
      </c>
      <c r="C408" s="57" t="s">
        <v>349</v>
      </c>
      <c r="D408" s="3"/>
    </row>
    <row r="409" spans="2:4" ht="17.100000000000001" customHeight="1">
      <c r="B409" s="56" t="s">
        <v>11</v>
      </c>
      <c r="C409" s="57" t="s">
        <v>346</v>
      </c>
      <c r="D409" s="3"/>
    </row>
    <row r="410" spans="2:4" ht="17.100000000000001" customHeight="1">
      <c r="B410" s="56" t="s">
        <v>12</v>
      </c>
      <c r="C410" s="57" t="s">
        <v>347</v>
      </c>
      <c r="D410" s="3"/>
    </row>
    <row r="411" spans="2:4" ht="17.100000000000001" customHeight="1">
      <c r="B411" s="56" t="s">
        <v>5</v>
      </c>
      <c r="C411" s="61" t="str">
        <f>HYPERLINK("http://www.toko-ss.co.jp/")</f>
        <v>http://www.toko-ss.co.jp/</v>
      </c>
      <c r="D411" s="3"/>
    </row>
    <row r="412" spans="2:4" ht="17.100000000000001" customHeight="1">
      <c r="B412" s="58" t="s">
        <v>6</v>
      </c>
      <c r="C412" s="62" t="s">
        <v>348</v>
      </c>
      <c r="D412" s="3"/>
    </row>
    <row r="413" spans="2:4" ht="17.100000000000001" customHeight="1">
      <c r="B413" s="59" t="s">
        <v>257</v>
      </c>
      <c r="C413" s="60"/>
      <c r="D413" s="4"/>
    </row>
    <row r="415" spans="2:4" ht="17.100000000000001" customHeight="1">
      <c r="B415" s="8" t="s">
        <v>10</v>
      </c>
      <c r="C415" s="5" t="s">
        <v>151</v>
      </c>
      <c r="D415" s="2"/>
    </row>
    <row r="416" spans="2:4" ht="17.100000000000001" customHeight="1">
      <c r="B416" s="9" t="s">
        <v>4</v>
      </c>
      <c r="C416" s="6" t="s">
        <v>282</v>
      </c>
      <c r="D416" s="3"/>
    </row>
    <row r="417" spans="2:4" ht="17.100000000000001" customHeight="1">
      <c r="B417" s="9" t="s">
        <v>11</v>
      </c>
      <c r="C417" s="6" t="s">
        <v>152</v>
      </c>
      <c r="D417" s="3"/>
    </row>
    <row r="418" spans="2:4" ht="17.100000000000001" customHeight="1">
      <c r="B418" s="9" t="s">
        <v>12</v>
      </c>
      <c r="C418" s="6" t="s">
        <v>153</v>
      </c>
      <c r="D418" s="3"/>
    </row>
    <row r="419" spans="2:4" ht="17.100000000000001" customHeight="1">
      <c r="B419" s="9" t="s">
        <v>5</v>
      </c>
      <c r="C419" s="7"/>
      <c r="D419" s="3"/>
    </row>
    <row r="420" spans="2:4" ht="17.100000000000001" customHeight="1">
      <c r="B420" s="9" t="s">
        <v>6</v>
      </c>
      <c r="C420" s="7" t="str">
        <f>HYPERLINK("mailto:toko-s@basil.ocn.ne.jp","toko-s@basil.ocn.ne.jp")</f>
        <v>toko-s@basil.ocn.ne.jp</v>
      </c>
      <c r="D420" s="3"/>
    </row>
    <row r="421" spans="2:4" ht="17.100000000000001" customHeight="1">
      <c r="B421" s="10" t="s">
        <v>257</v>
      </c>
      <c r="C421" s="14"/>
      <c r="D421" s="4"/>
    </row>
    <row r="423" spans="2:4" ht="17.100000000000001" customHeight="1">
      <c r="B423" s="8" t="s">
        <v>10</v>
      </c>
      <c r="C423" s="5" t="s">
        <v>154</v>
      </c>
      <c r="D423" s="2"/>
    </row>
    <row r="424" spans="2:4" ht="17.100000000000001" customHeight="1">
      <c r="B424" s="9" t="s">
        <v>4</v>
      </c>
      <c r="C424" s="6" t="s">
        <v>155</v>
      </c>
      <c r="D424" s="3"/>
    </row>
    <row r="425" spans="2:4" ht="17.100000000000001" customHeight="1">
      <c r="B425" s="9" t="s">
        <v>11</v>
      </c>
      <c r="C425" s="6" t="s">
        <v>156</v>
      </c>
      <c r="D425" s="3"/>
    </row>
    <row r="426" spans="2:4" ht="17.100000000000001" customHeight="1">
      <c r="B426" s="9" t="s">
        <v>12</v>
      </c>
      <c r="C426" s="6" t="s">
        <v>157</v>
      </c>
      <c r="D426" s="3"/>
    </row>
    <row r="427" spans="2:4" ht="17.100000000000001" customHeight="1">
      <c r="B427" s="9" t="s">
        <v>5</v>
      </c>
      <c r="C427" s="7"/>
      <c r="D427" s="3"/>
    </row>
    <row r="428" spans="2:4" ht="17.100000000000001" customHeight="1">
      <c r="B428" s="9" t="s">
        <v>6</v>
      </c>
      <c r="C428" s="7" t="str">
        <f>HYPERLINK("mailto:thksuyam@ruby.ocn.ne.jp","thksuyam@ruby.ocn.ne.jp")</f>
        <v>thksuyam@ruby.ocn.ne.jp</v>
      </c>
      <c r="D428" s="3"/>
    </row>
    <row r="429" spans="2:4" ht="17.100000000000001" customHeight="1">
      <c r="B429" s="10" t="s">
        <v>257</v>
      </c>
      <c r="C429" s="14"/>
      <c r="D429" s="4"/>
    </row>
    <row r="431" spans="2:4" ht="17.100000000000001" customHeight="1">
      <c r="B431" s="8" t="s">
        <v>10</v>
      </c>
      <c r="C431" s="5" t="s">
        <v>158</v>
      </c>
      <c r="D431" s="2"/>
    </row>
    <row r="432" spans="2:4" ht="17.100000000000001" customHeight="1">
      <c r="B432" s="9" t="s">
        <v>4</v>
      </c>
      <c r="C432" s="6" t="s">
        <v>159</v>
      </c>
      <c r="D432" s="3"/>
    </row>
    <row r="433" spans="2:4" ht="17.100000000000001" customHeight="1">
      <c r="B433" s="9" t="s">
        <v>11</v>
      </c>
      <c r="C433" s="6" t="s">
        <v>160</v>
      </c>
      <c r="D433" s="3"/>
    </row>
    <row r="434" spans="2:4" ht="17.100000000000001" customHeight="1">
      <c r="B434" s="9" t="s">
        <v>12</v>
      </c>
      <c r="C434" s="6" t="s">
        <v>161</v>
      </c>
      <c r="D434" s="3"/>
    </row>
    <row r="435" spans="2:4" ht="17.100000000000001" customHeight="1">
      <c r="B435" s="9" t="s">
        <v>5</v>
      </c>
      <c r="C435" s="7" t="str">
        <f>HYPERLINK("http://www.toyo-shutter.co.jp/")</f>
        <v>http://www.toyo-shutter.co.jp/</v>
      </c>
      <c r="D435" s="3"/>
    </row>
    <row r="436" spans="2:4" ht="17.100000000000001" customHeight="1">
      <c r="B436" s="9" t="s">
        <v>6</v>
      </c>
      <c r="C436" s="7" t="str">
        <f>HYPERLINK("mailto:ohshima@toyo-shutter.co.jp","ohshima@toyo-shutter.co.jp")</f>
        <v>ohshima@toyo-shutter.co.jp</v>
      </c>
      <c r="D436" s="3"/>
    </row>
    <row r="437" spans="2:4" ht="17.100000000000001" customHeight="1">
      <c r="B437" s="10" t="s">
        <v>257</v>
      </c>
      <c r="C437" s="14"/>
      <c r="D437" s="4"/>
    </row>
    <row r="439" spans="2:4" ht="17.100000000000001" customHeight="1">
      <c r="B439" s="8" t="s">
        <v>10</v>
      </c>
      <c r="C439" s="5" t="s">
        <v>162</v>
      </c>
      <c r="D439" s="2"/>
    </row>
    <row r="440" spans="2:4" ht="17.100000000000001" customHeight="1">
      <c r="B440" s="9" t="s">
        <v>4</v>
      </c>
      <c r="C440" s="6" t="s">
        <v>283</v>
      </c>
      <c r="D440" s="3"/>
    </row>
    <row r="441" spans="2:4" ht="17.100000000000001" customHeight="1">
      <c r="B441" s="9" t="s">
        <v>11</v>
      </c>
      <c r="C441" s="6" t="s">
        <v>163</v>
      </c>
      <c r="D441" s="3"/>
    </row>
    <row r="442" spans="2:4" ht="17.100000000000001" customHeight="1">
      <c r="B442" s="9" t="s">
        <v>12</v>
      </c>
      <c r="C442" s="6" t="s">
        <v>164</v>
      </c>
      <c r="D442" s="3"/>
    </row>
    <row r="443" spans="2:4" ht="17.100000000000001" customHeight="1">
      <c r="B443" s="9" t="s">
        <v>5</v>
      </c>
      <c r="C443" s="7"/>
      <c r="D443" s="3"/>
    </row>
    <row r="444" spans="2:4" ht="17.100000000000001" customHeight="1">
      <c r="B444" s="9" t="s">
        <v>6</v>
      </c>
      <c r="C444" s="7" t="str">
        <f>HYPERLINK("mailto:info@toho-sash.co.jp","info@toho-sash.co.jp")</f>
        <v>info@toho-sash.co.jp</v>
      </c>
      <c r="D444" s="3"/>
    </row>
    <row r="445" spans="2:4" ht="17.100000000000001" customHeight="1">
      <c r="B445" s="10" t="s">
        <v>257</v>
      </c>
      <c r="C445" s="14"/>
      <c r="D445" s="4"/>
    </row>
    <row r="447" spans="2:4" ht="17.100000000000001" customHeight="1">
      <c r="B447" s="8" t="s">
        <v>10</v>
      </c>
      <c r="C447" s="5" t="s">
        <v>165</v>
      </c>
      <c r="D447" s="2"/>
    </row>
    <row r="448" spans="2:4" ht="17.100000000000001" customHeight="1">
      <c r="B448" s="9" t="s">
        <v>4</v>
      </c>
      <c r="C448" s="6" t="s">
        <v>284</v>
      </c>
      <c r="D448" s="3"/>
    </row>
    <row r="449" spans="2:4" ht="17.100000000000001" customHeight="1">
      <c r="B449" s="9" t="s">
        <v>11</v>
      </c>
      <c r="C449" s="6" t="s">
        <v>166</v>
      </c>
      <c r="D449" s="3"/>
    </row>
    <row r="450" spans="2:4" ht="17.100000000000001" customHeight="1">
      <c r="B450" s="9" t="s">
        <v>12</v>
      </c>
      <c r="C450" s="6" t="s">
        <v>167</v>
      </c>
      <c r="D450" s="3"/>
    </row>
    <row r="451" spans="2:4" ht="17.100000000000001" customHeight="1">
      <c r="B451" s="9" t="s">
        <v>5</v>
      </c>
      <c r="C451" s="7"/>
      <c r="D451" s="3"/>
    </row>
    <row r="452" spans="2:4" ht="17.100000000000001" customHeight="1">
      <c r="B452" s="9" t="s">
        <v>6</v>
      </c>
      <c r="C452" s="7" t="str">
        <f>HYPERLINK("mailto:miyatake@nakada-kenzai.co.jp","miyatake@nakada-kenzai.co.jp")</f>
        <v>miyatake@nakada-kenzai.co.jp</v>
      </c>
      <c r="D452" s="3"/>
    </row>
    <row r="453" spans="2:4" ht="17.100000000000001" customHeight="1">
      <c r="B453" s="10" t="s">
        <v>257</v>
      </c>
      <c r="C453" s="14"/>
      <c r="D453" s="4"/>
    </row>
    <row r="455" spans="2:4" ht="17.100000000000001" customHeight="1">
      <c r="B455" s="8" t="s">
        <v>10</v>
      </c>
      <c r="C455" s="5" t="s">
        <v>168</v>
      </c>
      <c r="D455" s="2"/>
    </row>
    <row r="456" spans="2:4" ht="17.100000000000001" customHeight="1">
      <c r="B456" s="9" t="s">
        <v>4</v>
      </c>
      <c r="C456" s="6" t="s">
        <v>285</v>
      </c>
      <c r="D456" s="3"/>
    </row>
    <row r="457" spans="2:4" ht="17.100000000000001" customHeight="1">
      <c r="B457" s="9" t="s">
        <v>11</v>
      </c>
      <c r="C457" s="6" t="s">
        <v>169</v>
      </c>
      <c r="D457" s="3"/>
    </row>
    <row r="458" spans="2:4" ht="17.100000000000001" customHeight="1">
      <c r="B458" s="9" t="s">
        <v>12</v>
      </c>
      <c r="C458" s="6" t="s">
        <v>170</v>
      </c>
      <c r="D458" s="3"/>
    </row>
    <row r="459" spans="2:4" ht="17.100000000000001" customHeight="1">
      <c r="B459" s="9" t="s">
        <v>5</v>
      </c>
      <c r="C459" s="7"/>
      <c r="D459" s="3"/>
    </row>
    <row r="460" spans="2:4" ht="17.100000000000001" customHeight="1">
      <c r="B460" s="9" t="s">
        <v>6</v>
      </c>
      <c r="C460" s="7" t="str">
        <f>HYPERLINK("mailto:n-koujou@saturn.plala.or.jp","n-koujou@saturn.plala.or.jp")</f>
        <v>n-koujou@saturn.plala.or.jp</v>
      </c>
      <c r="D460" s="3"/>
    </row>
    <row r="461" spans="2:4" ht="17.100000000000001" customHeight="1">
      <c r="B461" s="10" t="s">
        <v>257</v>
      </c>
      <c r="C461" s="14"/>
      <c r="D461" s="4"/>
    </row>
    <row r="463" spans="2:4" ht="17.100000000000001" customHeight="1">
      <c r="B463" s="8" t="s">
        <v>10</v>
      </c>
      <c r="C463" s="5" t="s">
        <v>171</v>
      </c>
      <c r="D463" s="2"/>
    </row>
    <row r="464" spans="2:4" ht="17.100000000000001" customHeight="1">
      <c r="B464" s="9" t="s">
        <v>4</v>
      </c>
      <c r="C464" s="6" t="s">
        <v>286</v>
      </c>
      <c r="D464" s="3"/>
    </row>
    <row r="465" spans="2:4" ht="17.100000000000001" customHeight="1">
      <c r="B465" s="9" t="s">
        <v>11</v>
      </c>
      <c r="C465" s="6" t="s">
        <v>172</v>
      </c>
      <c r="D465" s="3"/>
    </row>
    <row r="466" spans="2:4" ht="17.100000000000001" customHeight="1">
      <c r="B466" s="9" t="s">
        <v>12</v>
      </c>
      <c r="C466" s="6" t="s">
        <v>173</v>
      </c>
      <c r="D466" s="3"/>
    </row>
    <row r="467" spans="2:4" ht="17.100000000000001" customHeight="1">
      <c r="B467" s="9" t="s">
        <v>5</v>
      </c>
      <c r="C467" s="7"/>
      <c r="D467" s="3"/>
    </row>
    <row r="468" spans="2:4" ht="17.100000000000001" customHeight="1">
      <c r="B468" s="9" t="s">
        <v>6</v>
      </c>
      <c r="C468" s="7" t="str">
        <f>HYPERLINK("mailto:nikken1@mbi.nifty.com","nikken1@mbi.nifty.com")</f>
        <v>nikken1@mbi.nifty.com</v>
      </c>
      <c r="D468" s="3"/>
    </row>
    <row r="469" spans="2:4" ht="17.100000000000001" customHeight="1">
      <c r="B469" s="10" t="s">
        <v>257</v>
      </c>
      <c r="C469" s="14"/>
      <c r="D469" s="4"/>
    </row>
    <row r="471" spans="2:4" ht="17.100000000000001" customHeight="1">
      <c r="B471" s="8" t="s">
        <v>10</v>
      </c>
      <c r="C471" s="5" t="s">
        <v>174</v>
      </c>
      <c r="D471" s="2"/>
    </row>
    <row r="472" spans="2:4" ht="17.100000000000001" customHeight="1">
      <c r="B472" s="9" t="s">
        <v>4</v>
      </c>
      <c r="C472" s="6" t="s">
        <v>287</v>
      </c>
      <c r="D472" s="3"/>
    </row>
    <row r="473" spans="2:4" ht="17.100000000000001" customHeight="1">
      <c r="B473" s="9" t="s">
        <v>11</v>
      </c>
      <c r="C473" s="6" t="s">
        <v>175</v>
      </c>
      <c r="D473" s="3"/>
    </row>
    <row r="474" spans="2:4" ht="17.100000000000001" customHeight="1">
      <c r="B474" s="9" t="s">
        <v>12</v>
      </c>
      <c r="C474" s="6" t="s">
        <v>176</v>
      </c>
      <c r="D474" s="3"/>
    </row>
    <row r="475" spans="2:4" ht="17.100000000000001" customHeight="1">
      <c r="B475" s="9" t="s">
        <v>5</v>
      </c>
      <c r="C475" s="7"/>
      <c r="D475" s="3"/>
    </row>
    <row r="476" spans="2:4" ht="17.100000000000001" customHeight="1">
      <c r="B476" s="9" t="s">
        <v>6</v>
      </c>
      <c r="C476" s="7" t="str">
        <f>HYPERLINK("mailto:mino-nikko@mc.neweb.ne.jp","mino-nikko@mc.neweb.ne.jp")</f>
        <v>mino-nikko@mc.neweb.ne.jp</v>
      </c>
      <c r="D476" s="3"/>
    </row>
    <row r="477" spans="2:4" ht="17.100000000000001" customHeight="1">
      <c r="B477" s="10" t="s">
        <v>257</v>
      </c>
      <c r="C477" s="14"/>
      <c r="D477" s="4"/>
    </row>
    <row r="479" spans="2:4" ht="17.100000000000001" customHeight="1">
      <c r="B479" s="8" t="s">
        <v>10</v>
      </c>
      <c r="C479" s="5" t="s">
        <v>177</v>
      </c>
      <c r="D479" s="2"/>
    </row>
    <row r="480" spans="2:4" ht="17.100000000000001" customHeight="1">
      <c r="B480" s="9" t="s">
        <v>4</v>
      </c>
      <c r="C480" s="6" t="s">
        <v>288</v>
      </c>
      <c r="D480" s="3"/>
    </row>
    <row r="481" spans="2:4" ht="17.100000000000001" customHeight="1">
      <c r="B481" s="9" t="s">
        <v>11</v>
      </c>
      <c r="C481" s="6" t="s">
        <v>178</v>
      </c>
      <c r="D481" s="3"/>
    </row>
    <row r="482" spans="2:4" ht="17.100000000000001" customHeight="1">
      <c r="B482" s="9" t="s">
        <v>12</v>
      </c>
      <c r="C482" s="6" t="s">
        <v>179</v>
      </c>
      <c r="D482" s="3"/>
    </row>
    <row r="483" spans="2:4" ht="17.100000000000001" customHeight="1">
      <c r="B483" s="9" t="s">
        <v>5</v>
      </c>
      <c r="C483" s="7"/>
      <c r="D483" s="3"/>
    </row>
    <row r="484" spans="2:4" ht="17.100000000000001" customHeight="1">
      <c r="B484" s="9" t="s">
        <v>6</v>
      </c>
      <c r="C484" s="7" t="str">
        <f>HYPERLINK("mailto:yamashita@nissho-ｉ.co.jp","yamashita@nissho-ｉ.co.jp")</f>
        <v>yamashita@nissho-ｉ.co.jp</v>
      </c>
      <c r="D484" s="3"/>
    </row>
    <row r="485" spans="2:4" ht="17.100000000000001" customHeight="1">
      <c r="B485" s="10" t="s">
        <v>257</v>
      </c>
      <c r="C485" s="14"/>
      <c r="D485" s="4"/>
    </row>
    <row r="487" spans="2:4" ht="17.100000000000001" customHeight="1">
      <c r="B487" s="8" t="s">
        <v>10</v>
      </c>
      <c r="C487" s="5" t="s">
        <v>180</v>
      </c>
      <c r="D487" s="2"/>
    </row>
    <row r="488" spans="2:4" ht="17.100000000000001" customHeight="1">
      <c r="B488" s="9" t="s">
        <v>4</v>
      </c>
      <c r="C488" s="6" t="s">
        <v>181</v>
      </c>
      <c r="D488" s="3"/>
    </row>
    <row r="489" spans="2:4" ht="17.100000000000001" customHeight="1">
      <c r="B489" s="9" t="s">
        <v>11</v>
      </c>
      <c r="C489" s="6" t="s">
        <v>182</v>
      </c>
      <c r="D489" s="3"/>
    </row>
    <row r="490" spans="2:4" ht="17.100000000000001" customHeight="1">
      <c r="B490" s="9" t="s">
        <v>12</v>
      </c>
      <c r="C490" s="6" t="s">
        <v>183</v>
      </c>
      <c r="D490" s="3"/>
    </row>
    <row r="491" spans="2:4" ht="17.100000000000001" customHeight="1">
      <c r="B491" s="9" t="s">
        <v>5</v>
      </c>
      <c r="C491" s="7" t="str">
        <f>HYPERLINK("http://www.nihonfunen.co.jp/")</f>
        <v>http://www.nihonfunen.co.jp/</v>
      </c>
      <c r="D491" s="3"/>
    </row>
    <row r="492" spans="2:4" ht="17.100000000000001" customHeight="1">
      <c r="B492" s="9" t="s">
        <v>6</v>
      </c>
      <c r="C492" s="7"/>
      <c r="D492" s="3"/>
    </row>
    <row r="493" spans="2:4" ht="17.100000000000001" customHeight="1">
      <c r="B493" s="10" t="s">
        <v>257</v>
      </c>
      <c r="C493" s="14"/>
      <c r="D493" s="4"/>
    </row>
    <row r="495" spans="2:4" ht="17.100000000000001" customHeight="1">
      <c r="B495" s="8" t="s">
        <v>10</v>
      </c>
      <c r="C495" s="5" t="s">
        <v>184</v>
      </c>
      <c r="D495" s="2"/>
    </row>
    <row r="496" spans="2:4" ht="17.100000000000001" customHeight="1">
      <c r="B496" s="9" t="s">
        <v>4</v>
      </c>
      <c r="C496" s="6" t="s">
        <v>185</v>
      </c>
      <c r="D496" s="3"/>
    </row>
    <row r="497" spans="2:4" ht="17.100000000000001" customHeight="1">
      <c r="B497" s="9" t="s">
        <v>11</v>
      </c>
      <c r="C497" s="6" t="s">
        <v>186</v>
      </c>
      <c r="D497" s="3"/>
    </row>
    <row r="498" spans="2:4" ht="17.100000000000001" customHeight="1">
      <c r="B498" s="9" t="s">
        <v>12</v>
      </c>
      <c r="C498" s="6" t="s">
        <v>187</v>
      </c>
      <c r="D498" s="3"/>
    </row>
    <row r="499" spans="2:4" ht="17.100000000000001" customHeight="1">
      <c r="B499" s="9" t="s">
        <v>5</v>
      </c>
      <c r="C499" s="7"/>
      <c r="D499" s="3"/>
    </row>
    <row r="500" spans="2:4" ht="17.100000000000001" customHeight="1">
      <c r="B500" s="9" t="s">
        <v>6</v>
      </c>
      <c r="C500" s="7" t="str">
        <f>HYPERLINK("mailto:moritec@apricot.ocn.ne.jp","moritec@apricot.ocn.ne.jp")</f>
        <v>moritec@apricot.ocn.ne.jp</v>
      </c>
      <c r="D500" s="3"/>
    </row>
    <row r="501" spans="2:4" ht="17.100000000000001" customHeight="1">
      <c r="B501" s="10" t="s">
        <v>257</v>
      </c>
      <c r="C501" s="14"/>
      <c r="D501" s="4"/>
    </row>
    <row r="503" spans="2:4" ht="17.100000000000001" customHeight="1">
      <c r="B503" s="8" t="s">
        <v>10</v>
      </c>
      <c r="C503" s="5" t="s">
        <v>188</v>
      </c>
      <c r="D503" s="2"/>
    </row>
    <row r="504" spans="2:4" ht="17.100000000000001" customHeight="1">
      <c r="B504" s="9" t="s">
        <v>4</v>
      </c>
      <c r="C504" s="6" t="s">
        <v>189</v>
      </c>
      <c r="D504" s="3"/>
    </row>
    <row r="505" spans="2:4" ht="17.100000000000001" customHeight="1">
      <c r="B505" s="9" t="s">
        <v>11</v>
      </c>
      <c r="C505" s="6" t="s">
        <v>190</v>
      </c>
      <c r="D505" s="3"/>
    </row>
    <row r="506" spans="2:4" ht="17.100000000000001" customHeight="1">
      <c r="B506" s="9" t="s">
        <v>12</v>
      </c>
      <c r="C506" s="6" t="s">
        <v>191</v>
      </c>
      <c r="D506" s="3"/>
    </row>
    <row r="507" spans="2:4" ht="17.100000000000001" customHeight="1">
      <c r="B507" s="9" t="s">
        <v>5</v>
      </c>
      <c r="C507" s="7" t="str">
        <f>HYPERLINK("http://www.hyogokiko.co.jp/")</f>
        <v>http://www.hyogokiko.co.jp/</v>
      </c>
      <c r="D507" s="3"/>
    </row>
    <row r="508" spans="2:4" ht="17.100000000000001" customHeight="1">
      <c r="B508" s="9" t="s">
        <v>6</v>
      </c>
      <c r="C508" s="7" t="str">
        <f>HYPERLINK("mailto:h.murakami@hyogokiko.co.jp","h.murakami@hyogokiko.co.jp")</f>
        <v>h.murakami@hyogokiko.co.jp</v>
      </c>
      <c r="D508" s="3"/>
    </row>
    <row r="509" spans="2:4" ht="17.100000000000001" customHeight="1">
      <c r="B509" s="10" t="s">
        <v>257</v>
      </c>
      <c r="C509" s="14"/>
      <c r="D509" s="4"/>
    </row>
    <row r="511" spans="2:4" ht="17.100000000000001" customHeight="1">
      <c r="B511" s="8" t="s">
        <v>10</v>
      </c>
      <c r="C511" s="5" t="s">
        <v>192</v>
      </c>
      <c r="D511" s="2"/>
    </row>
    <row r="512" spans="2:4" ht="17.100000000000001" customHeight="1">
      <c r="B512" s="9" t="s">
        <v>4</v>
      </c>
      <c r="C512" s="6" t="s">
        <v>289</v>
      </c>
      <c r="D512" s="3"/>
    </row>
    <row r="513" spans="2:4" ht="17.100000000000001" customHeight="1">
      <c r="B513" s="9" t="s">
        <v>11</v>
      </c>
      <c r="C513" s="6" t="s">
        <v>193</v>
      </c>
      <c r="D513" s="3"/>
    </row>
    <row r="514" spans="2:4" ht="17.100000000000001" customHeight="1">
      <c r="B514" s="9" t="s">
        <v>12</v>
      </c>
      <c r="C514" s="6" t="s">
        <v>194</v>
      </c>
      <c r="D514" s="3"/>
    </row>
    <row r="515" spans="2:4" ht="17.100000000000001" customHeight="1">
      <c r="B515" s="9" t="s">
        <v>5</v>
      </c>
      <c r="C515" s="7"/>
      <c r="D515" s="3"/>
    </row>
    <row r="516" spans="2:4" ht="17.100000000000001" customHeight="1">
      <c r="B516" s="9" t="s">
        <v>6</v>
      </c>
      <c r="C516" s="7" t="str">
        <f>HYPERLINK("mailto:sekkei@fukudakouki.co.jp","sekkei@fukudakouki.co.jp")</f>
        <v>sekkei@fukudakouki.co.jp</v>
      </c>
      <c r="D516" s="3"/>
    </row>
    <row r="517" spans="2:4" ht="17.100000000000001" customHeight="1">
      <c r="B517" s="10" t="s">
        <v>257</v>
      </c>
      <c r="C517" s="14"/>
      <c r="D517" s="4"/>
    </row>
    <row r="519" spans="2:4" ht="17.100000000000001" customHeight="1">
      <c r="B519" s="8" t="s">
        <v>10</v>
      </c>
      <c r="C519" s="5" t="s">
        <v>195</v>
      </c>
      <c r="D519" s="2"/>
    </row>
    <row r="520" spans="2:4" ht="17.100000000000001" customHeight="1">
      <c r="B520" s="9" t="s">
        <v>4</v>
      </c>
      <c r="C520" s="6" t="s">
        <v>196</v>
      </c>
      <c r="D520" s="3"/>
    </row>
    <row r="521" spans="2:4" ht="17.100000000000001" customHeight="1">
      <c r="B521" s="9" t="s">
        <v>11</v>
      </c>
      <c r="C521" s="6" t="s">
        <v>197</v>
      </c>
      <c r="D521" s="3"/>
    </row>
    <row r="522" spans="2:4" ht="17.100000000000001" customHeight="1">
      <c r="B522" s="9" t="s">
        <v>12</v>
      </c>
      <c r="C522" s="6" t="s">
        <v>198</v>
      </c>
      <c r="D522" s="3"/>
    </row>
    <row r="523" spans="2:4" ht="17.100000000000001" customHeight="1">
      <c r="B523" s="9" t="s">
        <v>5</v>
      </c>
      <c r="C523" s="7" t="str">
        <f>HYPERLINK("http://www.fujisash.co.jp/")</f>
        <v>http://www.fujisash.co.jp/</v>
      </c>
      <c r="D523" s="3"/>
    </row>
    <row r="524" spans="2:4" ht="17.100000000000001" customHeight="1">
      <c r="B524" s="9" t="s">
        <v>6</v>
      </c>
      <c r="C524" s="7"/>
      <c r="D524" s="3"/>
    </row>
    <row r="525" spans="2:4" ht="17.100000000000001" customHeight="1">
      <c r="B525" s="10" t="s">
        <v>257</v>
      </c>
      <c r="C525" s="14"/>
      <c r="D525" s="4"/>
    </row>
    <row r="527" spans="2:4" ht="17.100000000000001" customHeight="1">
      <c r="B527" s="8" t="s">
        <v>10</v>
      </c>
      <c r="C527" s="5" t="s">
        <v>199</v>
      </c>
      <c r="D527" s="2"/>
    </row>
    <row r="528" spans="2:4" ht="17.100000000000001" customHeight="1">
      <c r="B528" s="9" t="s">
        <v>4</v>
      </c>
      <c r="C528" s="6" t="s">
        <v>200</v>
      </c>
      <c r="D528" s="3"/>
    </row>
    <row r="529" spans="2:4" ht="17.100000000000001" customHeight="1">
      <c r="B529" s="9" t="s">
        <v>11</v>
      </c>
      <c r="C529" s="6" t="s">
        <v>201</v>
      </c>
      <c r="D529" s="3"/>
    </row>
    <row r="530" spans="2:4" ht="17.100000000000001" customHeight="1">
      <c r="B530" s="9" t="s">
        <v>12</v>
      </c>
      <c r="C530" s="6" t="s">
        <v>202</v>
      </c>
      <c r="D530" s="3"/>
    </row>
    <row r="531" spans="2:4" ht="17.100000000000001" customHeight="1">
      <c r="B531" s="9" t="s">
        <v>5</v>
      </c>
      <c r="C531" s="7" t="str">
        <f>HYPERLINK("http://www.fujibussan.co.com/")</f>
        <v>http://www.fujibussan.co.com/</v>
      </c>
      <c r="D531" s="3"/>
    </row>
    <row r="532" spans="2:4" ht="17.100000000000001" customHeight="1">
      <c r="B532" s="9" t="s">
        <v>6</v>
      </c>
      <c r="C532" s="7" t="str">
        <f>HYPERLINK("mailto:eigyo@fujibussan.com","eigyo@fujibussan.com")</f>
        <v>eigyo@fujibussan.com</v>
      </c>
      <c r="D532" s="3"/>
    </row>
    <row r="533" spans="2:4" ht="17.100000000000001" customHeight="1">
      <c r="B533" s="10" t="s">
        <v>257</v>
      </c>
      <c r="C533" s="14"/>
      <c r="D533" s="4"/>
    </row>
    <row r="535" spans="2:4" ht="17.100000000000001" customHeight="1">
      <c r="B535" s="8" t="s">
        <v>10</v>
      </c>
      <c r="C535" s="5" t="s">
        <v>203</v>
      </c>
      <c r="D535" s="2"/>
    </row>
    <row r="536" spans="2:4" ht="17.100000000000001" customHeight="1">
      <c r="B536" s="9" t="s">
        <v>4</v>
      </c>
      <c r="C536" s="6" t="s">
        <v>204</v>
      </c>
      <c r="D536" s="3"/>
    </row>
    <row r="537" spans="2:4" ht="17.100000000000001" customHeight="1">
      <c r="B537" s="9" t="s">
        <v>11</v>
      </c>
      <c r="C537" s="6" t="s">
        <v>205</v>
      </c>
      <c r="D537" s="3"/>
    </row>
    <row r="538" spans="2:4" ht="17.100000000000001" customHeight="1">
      <c r="B538" s="9" t="s">
        <v>12</v>
      </c>
      <c r="C538" s="6" t="s">
        <v>206</v>
      </c>
      <c r="D538" s="3"/>
    </row>
    <row r="539" spans="2:4" ht="17.100000000000001" customHeight="1">
      <c r="B539" s="9" t="s">
        <v>5</v>
      </c>
      <c r="C539" s="7" t="str">
        <f>HYPERLINK("http://www.fm-223117.jp/")</f>
        <v>http://www.fm-223117.jp/</v>
      </c>
      <c r="D539" s="3"/>
    </row>
    <row r="540" spans="2:4" ht="17.100000000000001" customHeight="1">
      <c r="B540" s="9" t="s">
        <v>6</v>
      </c>
      <c r="C540" s="7" t="str">
        <f>HYPERLINK("mailto:sekki1@fm-223117.jp","sekki1@fm-223117.jp")</f>
        <v>sekki1@fm-223117.jp</v>
      </c>
      <c r="D540" s="3"/>
    </row>
    <row r="541" spans="2:4" ht="17.100000000000001" customHeight="1">
      <c r="B541" s="10" t="s">
        <v>257</v>
      </c>
      <c r="C541" s="14"/>
      <c r="D541" s="4"/>
    </row>
    <row r="543" spans="2:4" ht="17.100000000000001" customHeight="1">
      <c r="B543" s="8" t="s">
        <v>10</v>
      </c>
      <c r="C543" s="5" t="s">
        <v>207</v>
      </c>
      <c r="D543" s="2"/>
    </row>
    <row r="544" spans="2:4" ht="17.100000000000001" customHeight="1">
      <c r="B544" s="9" t="s">
        <v>4</v>
      </c>
      <c r="C544" s="6" t="s">
        <v>208</v>
      </c>
      <c r="D544" s="3"/>
    </row>
    <row r="545" spans="2:4" ht="17.100000000000001" customHeight="1">
      <c r="B545" s="9" t="s">
        <v>11</v>
      </c>
      <c r="C545" s="6" t="s">
        <v>209</v>
      </c>
      <c r="D545" s="3"/>
    </row>
    <row r="546" spans="2:4" ht="17.100000000000001" customHeight="1">
      <c r="B546" s="9" t="s">
        <v>12</v>
      </c>
      <c r="C546" s="6" t="s">
        <v>210</v>
      </c>
      <c r="D546" s="3"/>
    </row>
    <row r="547" spans="2:4" ht="17.100000000000001" customHeight="1">
      <c r="B547" s="9" t="s">
        <v>5</v>
      </c>
      <c r="C547" s="7" t="str">
        <f>HYPERLINK("http://www.bunka-s.co.jp/")</f>
        <v>http://www.bunka-s.co.jp/</v>
      </c>
      <c r="D547" s="3"/>
    </row>
    <row r="548" spans="2:4" ht="17.100000000000001" customHeight="1">
      <c r="B548" s="9" t="s">
        <v>6</v>
      </c>
      <c r="C548" s="7" t="str">
        <f>HYPERLINK("mailto:promo@mail.bunka-s.co.jp","promo@mail.bunka-s.co.jp")</f>
        <v>promo@mail.bunka-s.co.jp</v>
      </c>
      <c r="D548" s="3"/>
    </row>
    <row r="549" spans="2:4" ht="17.100000000000001" customHeight="1">
      <c r="B549" s="10" t="s">
        <v>257</v>
      </c>
      <c r="C549" s="14"/>
      <c r="D549" s="4"/>
    </row>
    <row r="551" spans="2:4" ht="17.100000000000001" customHeight="1">
      <c r="B551" s="8" t="s">
        <v>10</v>
      </c>
      <c r="C551" s="5" t="s">
        <v>211</v>
      </c>
      <c r="D551" s="2"/>
    </row>
    <row r="552" spans="2:4" ht="17.100000000000001" customHeight="1">
      <c r="B552" s="9" t="s">
        <v>4</v>
      </c>
      <c r="C552" s="6"/>
      <c r="D552" s="3"/>
    </row>
    <row r="553" spans="2:4" ht="17.100000000000001" customHeight="1">
      <c r="B553" s="9" t="s">
        <v>11</v>
      </c>
      <c r="C553" s="6" t="s">
        <v>212</v>
      </c>
      <c r="D553" s="3"/>
    </row>
    <row r="554" spans="2:4" ht="17.100000000000001" customHeight="1">
      <c r="B554" s="9" t="s">
        <v>12</v>
      </c>
      <c r="C554" s="6" t="s">
        <v>213</v>
      </c>
      <c r="D554" s="3"/>
    </row>
    <row r="555" spans="2:4" ht="17.100000000000001" customHeight="1">
      <c r="B555" s="9" t="s">
        <v>5</v>
      </c>
      <c r="C555" s="7"/>
      <c r="D555" s="3"/>
    </row>
    <row r="556" spans="2:4" ht="17.100000000000001" customHeight="1">
      <c r="B556" s="9" t="s">
        <v>6</v>
      </c>
      <c r="C556" s="7" t="str">
        <f>HYPERLINK("mailto:bunmei55@hi-net.ne.jp","bunmei55@hi-net.ne.jp")</f>
        <v>bunmei55@hi-net.ne.jp</v>
      </c>
      <c r="D556" s="3"/>
    </row>
    <row r="557" spans="2:4" ht="17.100000000000001" customHeight="1">
      <c r="B557" s="10" t="s">
        <v>257</v>
      </c>
      <c r="C557" s="14"/>
      <c r="D557" s="4"/>
    </row>
    <row r="559" spans="2:4" ht="17.100000000000001" customHeight="1">
      <c r="B559" s="8" t="s">
        <v>10</v>
      </c>
      <c r="C559" s="5" t="s">
        <v>214</v>
      </c>
      <c r="D559" s="2"/>
    </row>
    <row r="560" spans="2:4" ht="17.100000000000001" customHeight="1">
      <c r="B560" s="9" t="s">
        <v>4</v>
      </c>
      <c r="C560" s="6"/>
      <c r="D560" s="3"/>
    </row>
    <row r="561" spans="2:4" ht="17.100000000000001" customHeight="1">
      <c r="B561" s="9" t="s">
        <v>11</v>
      </c>
      <c r="C561" s="6" t="s">
        <v>215</v>
      </c>
      <c r="D561" s="3"/>
    </row>
    <row r="562" spans="2:4" ht="17.100000000000001" customHeight="1">
      <c r="B562" s="9" t="s">
        <v>12</v>
      </c>
      <c r="C562" s="6" t="s">
        <v>216</v>
      </c>
      <c r="D562" s="3"/>
    </row>
    <row r="563" spans="2:4" ht="17.100000000000001" customHeight="1">
      <c r="B563" s="9" t="s">
        <v>5</v>
      </c>
      <c r="C563" s="7" t="str">
        <f>HYPERLINK("http://www.howa.co.jp/")</f>
        <v>http://www.howa.co.jp/</v>
      </c>
      <c r="D563" s="3"/>
    </row>
    <row r="564" spans="2:4" ht="17.100000000000001" customHeight="1">
      <c r="B564" s="9" t="s">
        <v>6</v>
      </c>
      <c r="C564" s="7" t="str">
        <f>HYPERLINK("mailto:kenzai@howa.co.jp","kenzai@howa.co.jp")</f>
        <v>kenzai@howa.co.jp</v>
      </c>
      <c r="D564" s="3"/>
    </row>
    <row r="565" spans="2:4" ht="17.100000000000001" customHeight="1">
      <c r="B565" s="10" t="s">
        <v>257</v>
      </c>
      <c r="C565" s="14"/>
      <c r="D565" s="4"/>
    </row>
    <row r="567" spans="2:4" ht="17.100000000000001" customHeight="1">
      <c r="B567" s="8" t="s">
        <v>10</v>
      </c>
      <c r="C567" s="5" t="s">
        <v>217</v>
      </c>
      <c r="D567" s="2"/>
    </row>
    <row r="568" spans="2:4" ht="17.100000000000001" customHeight="1">
      <c r="B568" s="9" t="s">
        <v>4</v>
      </c>
      <c r="C568" s="6"/>
      <c r="D568" s="3"/>
    </row>
    <row r="569" spans="2:4" ht="17.100000000000001" customHeight="1">
      <c r="B569" s="9" t="s">
        <v>11</v>
      </c>
      <c r="C569" s="6" t="s">
        <v>218</v>
      </c>
      <c r="D569" s="3"/>
    </row>
    <row r="570" spans="2:4" ht="17.100000000000001" customHeight="1">
      <c r="B570" s="9" t="s">
        <v>12</v>
      </c>
      <c r="C570" s="6" t="s">
        <v>219</v>
      </c>
      <c r="D570" s="3"/>
    </row>
    <row r="571" spans="2:4" ht="17.100000000000001" customHeight="1">
      <c r="B571" s="9" t="s">
        <v>5</v>
      </c>
      <c r="C571" s="7"/>
      <c r="D571" s="3"/>
    </row>
    <row r="572" spans="2:4" ht="17.100000000000001" customHeight="1">
      <c r="B572" s="9" t="s">
        <v>6</v>
      </c>
      <c r="C572" s="7" t="str">
        <f>HYPERLINK("mailto:sutou@marusasatou.co.jp","sutou@marusasatou.co.jp")</f>
        <v>sutou@marusasatou.co.jp</v>
      </c>
      <c r="D572" s="3"/>
    </row>
    <row r="573" spans="2:4" ht="17.100000000000001" customHeight="1">
      <c r="B573" s="10" t="s">
        <v>257</v>
      </c>
      <c r="C573" s="14"/>
      <c r="D573" s="4"/>
    </row>
    <row r="575" spans="2:4" ht="17.100000000000001" customHeight="1">
      <c r="B575" s="8" t="s">
        <v>10</v>
      </c>
      <c r="C575" s="5" t="s">
        <v>220</v>
      </c>
      <c r="D575" s="2"/>
    </row>
    <row r="576" spans="2:4" ht="17.100000000000001" customHeight="1">
      <c r="B576" s="9" t="s">
        <v>4</v>
      </c>
      <c r="C576" s="6" t="s">
        <v>221</v>
      </c>
      <c r="D576" s="3"/>
    </row>
    <row r="577" spans="2:4" ht="17.100000000000001" customHeight="1">
      <c r="B577" s="9" t="s">
        <v>11</v>
      </c>
      <c r="C577" s="6" t="s">
        <v>222</v>
      </c>
      <c r="D577" s="3"/>
    </row>
    <row r="578" spans="2:4" ht="17.100000000000001" customHeight="1">
      <c r="B578" s="9" t="s">
        <v>12</v>
      </c>
      <c r="C578" s="6" t="s">
        <v>223</v>
      </c>
      <c r="D578" s="3"/>
    </row>
    <row r="579" spans="2:4" ht="17.100000000000001" customHeight="1">
      <c r="B579" s="9" t="s">
        <v>5</v>
      </c>
      <c r="C579" s="7"/>
      <c r="D579" s="3"/>
    </row>
    <row r="580" spans="2:4" ht="17.100000000000001" customHeight="1">
      <c r="B580" s="9" t="s">
        <v>6</v>
      </c>
      <c r="C580" s="7" t="str">
        <f>HYPERLINK("mailto:mikamo-3806.k@d4.dion.ne.jp","mikamo-3806.k@d4.dion.ne.jp")</f>
        <v>mikamo-3806.k@d4.dion.ne.jp</v>
      </c>
      <c r="D580" s="3"/>
    </row>
    <row r="581" spans="2:4" ht="17.100000000000001" customHeight="1">
      <c r="B581" s="10" t="s">
        <v>257</v>
      </c>
      <c r="C581" s="14"/>
      <c r="D581" s="4"/>
    </row>
    <row r="583" spans="2:4" ht="17.100000000000001" customHeight="1">
      <c r="B583" s="8" t="s">
        <v>10</v>
      </c>
      <c r="C583" s="5" t="s">
        <v>224</v>
      </c>
      <c r="D583" s="2"/>
    </row>
    <row r="584" spans="2:4" ht="17.100000000000001" customHeight="1">
      <c r="B584" s="9" t="s">
        <v>4</v>
      </c>
      <c r="C584" s="6"/>
      <c r="D584" s="3"/>
    </row>
    <row r="585" spans="2:4" ht="17.100000000000001" customHeight="1">
      <c r="B585" s="9" t="s">
        <v>11</v>
      </c>
      <c r="C585" s="6" t="s">
        <v>225</v>
      </c>
      <c r="D585" s="3"/>
    </row>
    <row r="586" spans="2:4" ht="17.100000000000001" customHeight="1">
      <c r="B586" s="9" t="s">
        <v>12</v>
      </c>
      <c r="C586" s="6" t="s">
        <v>226</v>
      </c>
      <c r="D586" s="3"/>
    </row>
    <row r="587" spans="2:4" ht="17.100000000000001" customHeight="1">
      <c r="B587" s="9" t="s">
        <v>5</v>
      </c>
      <c r="C587" s="7"/>
      <c r="D587" s="3"/>
    </row>
    <row r="588" spans="2:4" ht="17.100000000000001" customHeight="1">
      <c r="B588" s="9" t="s">
        <v>6</v>
      </c>
      <c r="C588" s="7" t="str">
        <f>HYPERLINK("mailto:mitaka2@seagreen.oｃn.ne.jp","mitaka2@seagreen.oｃn.ne.jp")</f>
        <v>mitaka2@seagreen.oｃn.ne.jp</v>
      </c>
      <c r="D588" s="3"/>
    </row>
    <row r="589" spans="2:4" ht="17.100000000000001" customHeight="1">
      <c r="B589" s="10" t="s">
        <v>257</v>
      </c>
      <c r="C589" s="14"/>
      <c r="D589" s="4"/>
    </row>
    <row r="591" spans="2:4" ht="17.100000000000001" customHeight="1">
      <c r="B591" s="8" t="s">
        <v>10</v>
      </c>
      <c r="C591" s="5" t="s">
        <v>227</v>
      </c>
      <c r="D591" s="2"/>
    </row>
    <row r="592" spans="2:4" ht="17.100000000000001" customHeight="1">
      <c r="B592" s="9" t="s">
        <v>4</v>
      </c>
      <c r="C592" s="6" t="s">
        <v>228</v>
      </c>
      <c r="D592" s="3"/>
    </row>
    <row r="593" spans="2:4" ht="17.100000000000001" customHeight="1">
      <c r="B593" s="9" t="s">
        <v>11</v>
      </c>
      <c r="C593" s="6" t="s">
        <v>229</v>
      </c>
      <c r="D593" s="3"/>
    </row>
    <row r="594" spans="2:4" ht="17.100000000000001" customHeight="1">
      <c r="B594" s="9" t="s">
        <v>12</v>
      </c>
      <c r="C594" s="6" t="s">
        <v>230</v>
      </c>
      <c r="D594" s="3"/>
    </row>
    <row r="595" spans="2:4" ht="17.100000000000001" customHeight="1">
      <c r="B595" s="9" t="s">
        <v>5</v>
      </c>
      <c r="C595" s="7" t="str">
        <f>HYPERLINK("http://www.moritec-intl.com/")</f>
        <v>http://www.moritec-intl.com/</v>
      </c>
      <c r="D595" s="3"/>
    </row>
    <row r="596" spans="2:4" ht="17.100000000000001" customHeight="1">
      <c r="B596" s="9" t="s">
        <v>6</v>
      </c>
      <c r="C596" s="7" t="str">
        <f>HYPERLINK("mailto:info@moritec-intl.com","info@moritec-intl.com")</f>
        <v>info@moritec-intl.com</v>
      </c>
      <c r="D596" s="3"/>
    </row>
    <row r="597" spans="2:4" ht="17.100000000000001" customHeight="1">
      <c r="B597" s="10" t="s">
        <v>257</v>
      </c>
      <c r="C597" s="14"/>
      <c r="D597" s="4"/>
    </row>
    <row r="599" spans="2:4" ht="17.100000000000001" customHeight="1">
      <c r="B599" s="8" t="s">
        <v>10</v>
      </c>
      <c r="C599" s="5" t="s">
        <v>231</v>
      </c>
      <c r="D599" s="2"/>
    </row>
    <row r="600" spans="2:4" ht="17.100000000000001" customHeight="1">
      <c r="B600" s="9" t="s">
        <v>4</v>
      </c>
      <c r="C600" s="6" t="s">
        <v>159</v>
      </c>
      <c r="D600" s="3"/>
    </row>
    <row r="601" spans="2:4" ht="17.100000000000001" customHeight="1">
      <c r="B601" s="9" t="s">
        <v>11</v>
      </c>
      <c r="C601" s="6" t="s">
        <v>232</v>
      </c>
      <c r="D601" s="3"/>
    </row>
    <row r="602" spans="2:4" ht="17.100000000000001" customHeight="1">
      <c r="B602" s="9" t="s">
        <v>12</v>
      </c>
      <c r="C602" s="6" t="s">
        <v>233</v>
      </c>
      <c r="D602" s="3"/>
    </row>
    <row r="603" spans="2:4" ht="17.100000000000001" customHeight="1">
      <c r="B603" s="9" t="s">
        <v>5</v>
      </c>
      <c r="C603" s="7" t="str">
        <f>HYPERLINK("http://www.ashibane.co.jp")</f>
        <v>http://www.ashibane.co.jp</v>
      </c>
      <c r="D603" s="3"/>
    </row>
    <row r="604" spans="2:4" ht="17.100000000000001" customHeight="1">
      <c r="B604" s="9" t="s">
        <v>6</v>
      </c>
      <c r="C604" s="7" t="str">
        <f>HYPERLINK("mailto:tanigawa@ashibane.co.jp","tanigawa@ashibane.co.jp")</f>
        <v>tanigawa@ashibane.co.jp</v>
      </c>
      <c r="D604" s="3"/>
    </row>
    <row r="605" spans="2:4" ht="17.100000000000001" customHeight="1">
      <c r="B605" s="10" t="s">
        <v>257</v>
      </c>
      <c r="C605" s="14"/>
      <c r="D605" s="4"/>
    </row>
    <row r="607" spans="2:4" ht="17.100000000000001" customHeight="1">
      <c r="B607" s="8" t="s">
        <v>10</v>
      </c>
      <c r="C607" s="5" t="s">
        <v>234</v>
      </c>
      <c r="D607" s="2"/>
    </row>
    <row r="608" spans="2:4" ht="17.100000000000001" customHeight="1">
      <c r="B608" s="9" t="s">
        <v>4</v>
      </c>
      <c r="C608" s="6"/>
      <c r="D608" s="3"/>
    </row>
    <row r="609" spans="2:4" ht="17.100000000000001" customHeight="1">
      <c r="B609" s="9" t="s">
        <v>11</v>
      </c>
      <c r="C609" s="6" t="s">
        <v>235</v>
      </c>
      <c r="D609" s="3"/>
    </row>
    <row r="610" spans="2:4" ht="17.100000000000001" customHeight="1">
      <c r="B610" s="9" t="s">
        <v>12</v>
      </c>
      <c r="C610" s="6" t="s">
        <v>236</v>
      </c>
      <c r="D610" s="3"/>
    </row>
    <row r="611" spans="2:4" ht="17.100000000000001" customHeight="1">
      <c r="B611" s="9" t="s">
        <v>5</v>
      </c>
      <c r="C611" s="7"/>
      <c r="D611" s="3"/>
    </row>
    <row r="612" spans="2:4" ht="17.100000000000001" customHeight="1">
      <c r="B612" s="9" t="s">
        <v>6</v>
      </c>
      <c r="C612" s="7" t="str">
        <f>HYPERLINK("mailto:t-matsuta@yamakin-kougyou.co.jp","t-matsuta@yamakin-kougyou.co.jp")</f>
        <v>t-matsuta@yamakin-kougyou.co.jp</v>
      </c>
      <c r="D612" s="3"/>
    </row>
    <row r="613" spans="2:4" ht="17.100000000000001" customHeight="1">
      <c r="B613" s="10" t="s">
        <v>257</v>
      </c>
      <c r="C613" s="14"/>
      <c r="D613" s="4"/>
    </row>
    <row r="615" spans="2:4" ht="17.100000000000001" customHeight="1">
      <c r="B615" s="8" t="s">
        <v>10</v>
      </c>
      <c r="C615" s="5" t="s">
        <v>237</v>
      </c>
      <c r="D615" s="2"/>
    </row>
    <row r="616" spans="2:4" ht="17.100000000000001" customHeight="1">
      <c r="B616" s="9" t="s">
        <v>4</v>
      </c>
      <c r="C616" s="6" t="s">
        <v>238</v>
      </c>
      <c r="D616" s="3"/>
    </row>
    <row r="617" spans="2:4" ht="17.100000000000001" customHeight="1">
      <c r="B617" s="9" t="s">
        <v>11</v>
      </c>
      <c r="C617" s="6" t="s">
        <v>239</v>
      </c>
      <c r="D617" s="3"/>
    </row>
    <row r="618" spans="2:4" ht="17.100000000000001" customHeight="1">
      <c r="B618" s="9" t="s">
        <v>12</v>
      </c>
      <c r="C618" s="6" t="s">
        <v>240</v>
      </c>
      <c r="D618" s="3"/>
    </row>
    <row r="619" spans="2:4" ht="17.100000000000001" customHeight="1">
      <c r="B619" s="9" t="s">
        <v>5</v>
      </c>
      <c r="C619" s="7" t="str">
        <f>HYPERLINK("http://www.yamaya-corp.co.jp/")</f>
        <v>http://www.yamaya-corp.co.jp/</v>
      </c>
      <c r="D619" s="3"/>
    </row>
    <row r="620" spans="2:4" ht="17.100000000000001" customHeight="1">
      <c r="B620" s="9" t="s">
        <v>6</v>
      </c>
      <c r="C620" s="7"/>
      <c r="D620" s="3"/>
    </row>
    <row r="621" spans="2:4" ht="17.100000000000001" customHeight="1">
      <c r="B621" s="10" t="s">
        <v>257</v>
      </c>
      <c r="C621" s="14"/>
      <c r="D621" s="4"/>
    </row>
    <row r="623" spans="2:4" ht="17.100000000000001" customHeight="1">
      <c r="B623" s="8" t="s">
        <v>10</v>
      </c>
      <c r="C623" s="5" t="s">
        <v>241</v>
      </c>
      <c r="D623" s="2"/>
    </row>
    <row r="624" spans="2:4" ht="17.100000000000001" customHeight="1">
      <c r="B624" s="9" t="s">
        <v>4</v>
      </c>
      <c r="C624" s="6"/>
      <c r="D624" s="3"/>
    </row>
    <row r="625" spans="2:4" ht="17.100000000000001" customHeight="1">
      <c r="B625" s="9" t="s">
        <v>11</v>
      </c>
      <c r="C625" s="6" t="s">
        <v>242</v>
      </c>
      <c r="D625" s="3"/>
    </row>
    <row r="626" spans="2:4" ht="17.100000000000001" customHeight="1">
      <c r="B626" s="9" t="s">
        <v>12</v>
      </c>
      <c r="C626" s="6" t="s">
        <v>243</v>
      </c>
      <c r="D626" s="3"/>
    </row>
    <row r="627" spans="2:4" ht="17.100000000000001" customHeight="1">
      <c r="B627" s="9" t="s">
        <v>5</v>
      </c>
      <c r="C627" s="7"/>
      <c r="D627" s="3"/>
    </row>
    <row r="628" spans="2:4" ht="17.100000000000001" customHeight="1">
      <c r="B628" s="9" t="s">
        <v>6</v>
      </c>
      <c r="C628" s="7" t="str">
        <f>HYPERLINK("mailto:s.yoneyama@yusoki.co.jp","s.yoneyama@yusoki.co.jp")</f>
        <v>s.yoneyama@yusoki.co.jp</v>
      </c>
      <c r="D628" s="3"/>
    </row>
    <row r="629" spans="2:4" ht="17.100000000000001" customHeight="1">
      <c r="B629" s="10" t="s">
        <v>257</v>
      </c>
      <c r="C629" s="14"/>
      <c r="D629" s="4"/>
    </row>
    <row r="631" spans="2:4" ht="17.100000000000001" customHeight="1">
      <c r="B631" s="8" t="s">
        <v>10</v>
      </c>
      <c r="C631" s="5" t="s">
        <v>244</v>
      </c>
      <c r="D631" s="2"/>
    </row>
    <row r="632" spans="2:4" ht="17.100000000000001" customHeight="1">
      <c r="B632" s="9" t="s">
        <v>4</v>
      </c>
      <c r="C632" s="6"/>
      <c r="D632" s="3"/>
    </row>
    <row r="633" spans="2:4" ht="17.100000000000001" customHeight="1">
      <c r="B633" s="9" t="s">
        <v>11</v>
      </c>
      <c r="C633" s="6" t="s">
        <v>245</v>
      </c>
      <c r="D633" s="3"/>
    </row>
    <row r="634" spans="2:4" ht="17.100000000000001" customHeight="1">
      <c r="B634" s="9" t="s">
        <v>12</v>
      </c>
      <c r="C634" s="6" t="s">
        <v>246</v>
      </c>
      <c r="D634" s="3"/>
    </row>
    <row r="635" spans="2:4" ht="17.100000000000001" customHeight="1">
      <c r="B635" s="9" t="s">
        <v>5</v>
      </c>
      <c r="C635" s="7"/>
      <c r="D635" s="3"/>
    </row>
    <row r="636" spans="2:4" ht="17.100000000000001" customHeight="1">
      <c r="B636" s="9" t="s">
        <v>6</v>
      </c>
      <c r="C636" s="7" t="str">
        <f>HYPERLINK("mailto:yamanisi@xpost.plala.or.jp","yamanisi@xpost.plala.or.jp")</f>
        <v>yamanisi@xpost.plala.or.jp</v>
      </c>
      <c r="D636" s="3"/>
    </row>
    <row r="637" spans="2:4" ht="17.100000000000001" customHeight="1">
      <c r="B637" s="10" t="s">
        <v>257</v>
      </c>
      <c r="C637" s="14"/>
      <c r="D637" s="4"/>
    </row>
    <row r="639" spans="2:4" ht="17.100000000000001" customHeight="1">
      <c r="B639" s="8" t="s">
        <v>10</v>
      </c>
      <c r="C639" s="5" t="s">
        <v>310</v>
      </c>
      <c r="D639" s="2"/>
    </row>
    <row r="640" spans="2:4" ht="17.100000000000001" customHeight="1">
      <c r="B640" s="9" t="s">
        <v>4</v>
      </c>
      <c r="C640" s="6" t="s">
        <v>311</v>
      </c>
      <c r="D640" s="3"/>
    </row>
    <row r="641" spans="2:4" ht="17.100000000000001" customHeight="1">
      <c r="B641" s="9" t="s">
        <v>11</v>
      </c>
      <c r="C641" s="6" t="s">
        <v>312</v>
      </c>
      <c r="D641" s="3"/>
    </row>
    <row r="642" spans="2:4" ht="17.100000000000001" customHeight="1">
      <c r="B642" s="9" t="s">
        <v>12</v>
      </c>
      <c r="C642" s="6" t="s">
        <v>313</v>
      </c>
      <c r="D642" s="3"/>
    </row>
    <row r="643" spans="2:4" ht="17.100000000000001" customHeight="1">
      <c r="B643" s="9" t="s">
        <v>5</v>
      </c>
      <c r="C643" s="35" t="s">
        <v>314</v>
      </c>
      <c r="D643" s="3"/>
    </row>
    <row r="644" spans="2:4" ht="17.100000000000001" customHeight="1">
      <c r="B644" s="9" t="s">
        <v>6</v>
      </c>
      <c r="C644" s="35" t="s">
        <v>326</v>
      </c>
      <c r="D644" s="3"/>
    </row>
    <row r="645" spans="2:4" ht="17.100000000000001" customHeight="1">
      <c r="B645" s="10" t="s">
        <v>257</v>
      </c>
      <c r="C645" s="36"/>
      <c r="D645" s="4"/>
    </row>
    <row r="647" spans="2:4" ht="17.100000000000001" customHeight="1">
      <c r="B647" s="8" t="s">
        <v>10</v>
      </c>
      <c r="C647" s="5" t="s">
        <v>248</v>
      </c>
      <c r="D647" s="2"/>
    </row>
    <row r="648" spans="2:4" ht="17.100000000000001" customHeight="1">
      <c r="B648" s="9" t="s">
        <v>4</v>
      </c>
      <c r="C648" s="6" t="s">
        <v>249</v>
      </c>
      <c r="D648" s="3"/>
    </row>
    <row r="649" spans="2:4" ht="17.100000000000001" customHeight="1">
      <c r="B649" s="9" t="s">
        <v>11</v>
      </c>
      <c r="C649" s="6" t="s">
        <v>250</v>
      </c>
      <c r="D649" s="3"/>
    </row>
    <row r="650" spans="2:4" ht="17.100000000000001" customHeight="1">
      <c r="B650" s="9" t="s">
        <v>12</v>
      </c>
      <c r="C650" s="6" t="s">
        <v>251</v>
      </c>
      <c r="D650" s="3"/>
    </row>
    <row r="651" spans="2:4" ht="17.100000000000001" customHeight="1">
      <c r="B651" s="9" t="s">
        <v>5</v>
      </c>
      <c r="C651" s="7"/>
      <c r="D651" s="3"/>
    </row>
    <row r="652" spans="2:4" ht="17.100000000000001" customHeight="1">
      <c r="B652" s="9" t="s">
        <v>6</v>
      </c>
      <c r="C652" s="7"/>
      <c r="D652" s="3"/>
    </row>
    <row r="653" spans="2:4" ht="17.100000000000001" customHeight="1">
      <c r="B653" s="10" t="s">
        <v>257</v>
      </c>
      <c r="C653" s="14"/>
      <c r="D653" s="4"/>
    </row>
  </sheetData>
  <phoneticPr fontId="1"/>
  <hyperlinks>
    <hyperlink ref="C138" r:id="rId1" xr:uid="{8DC7A75C-848B-477E-BC8E-18225DAD9F69}"/>
    <hyperlink ref="C139" r:id="rId2" xr:uid="{B84758AA-9560-44D6-B652-61E2F5AFCA02}"/>
    <hyperlink ref="C643" r:id="rId3" xr:uid="{1A229A59-0E4B-489D-AB11-A20B2F76B6B8}"/>
    <hyperlink ref="C644" r:id="rId4" xr:uid="{F66CCA1D-7672-40F7-B885-47351772B03A}"/>
    <hyperlink ref="C35" r:id="rId5" xr:uid="{D065C83E-C543-4E02-BD12-7BB13B209B50}"/>
    <hyperlink ref="C298" r:id="rId6" xr:uid="{74784B66-4018-4CF6-9DB9-ADBC326845D2}"/>
    <hyperlink ref="C299" r:id="rId7" xr:uid="{F5AD5BC5-7A08-465F-B3F6-7CD77563FF01}"/>
    <hyperlink ref="C412" r:id="rId8" xr:uid="{90B30BB5-6428-471B-8FD8-57FF7F0BDCB6}"/>
    <hyperlink ref="C9" r:id="rId9" xr:uid="{28308535-29B5-43FC-A57B-1586A4B10038}"/>
  </hyperlinks>
  <pageMargins left="0.78740157480314965" right="0.78740157480314965" top="0.55118110236220474" bottom="0.19685039370078741" header="0.51181102362204722" footer="0.19685039370078741"/>
  <pageSetup paperSize="9" scale="80" orientation="portrait" r:id="rId10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ドア（Ｂ種）</vt:lpstr>
      <vt:lpstr>'ドア（Ｂ種）'!Print_Titles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Yoshifusa Hasegawa</cp:lastModifiedBy>
  <cp:lastPrinted>2015-08-20T06:41:00Z</cp:lastPrinted>
  <dcterms:created xsi:type="dcterms:W3CDTF">1997-01-08T22:48:59Z</dcterms:created>
  <dcterms:modified xsi:type="dcterms:W3CDTF">2025-03-24T04:29:33Z</dcterms:modified>
</cp:coreProperties>
</file>